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9320" windowHeight="7695"/>
  </bookViews>
  <sheets>
    <sheet name="創業計画" sheetId="17" r:id="rId1"/>
    <sheet name="資金繰り表" sheetId="16" r:id="rId2"/>
    <sheet name="資金繰り表見本" sheetId="15" r:id="rId3"/>
  </sheets>
  <definedNames>
    <definedName name="_xlnm.Print_Area" localSheetId="1">資金繰り表!$A$1:$P$93</definedName>
    <definedName name="_xlnm.Print_Area" localSheetId="2">資金繰り表見本!$A$1:$Q$93</definedName>
  </definedNames>
  <calcPr calcId="145621"/>
</workbook>
</file>

<file path=xl/calcChain.xml><?xml version="1.0" encoding="utf-8"?>
<calcChain xmlns="http://schemas.openxmlformats.org/spreadsheetml/2006/main">
  <c r="BU34" i="17" l="1"/>
  <c r="BC34" i="17"/>
  <c r="AY55" i="17"/>
  <c r="AS55" i="17"/>
  <c r="AY53" i="17"/>
  <c r="AS53" i="17"/>
  <c r="B92" i="16" l="1"/>
  <c r="B90" i="16"/>
  <c r="P87" i="16"/>
  <c r="P85" i="16"/>
  <c r="P84" i="16"/>
  <c r="P83" i="16"/>
  <c r="P76" i="16"/>
  <c r="P75" i="16"/>
  <c r="P74" i="16"/>
  <c r="P73" i="16"/>
  <c r="O72" i="16"/>
  <c r="N72" i="16"/>
  <c r="M72" i="16"/>
  <c r="L72" i="16"/>
  <c r="K72" i="16"/>
  <c r="J72" i="16"/>
  <c r="I72" i="16"/>
  <c r="H72" i="16"/>
  <c r="G72" i="16"/>
  <c r="F72" i="16"/>
  <c r="E72" i="16"/>
  <c r="D72" i="16"/>
  <c r="O71" i="16"/>
  <c r="N71" i="16"/>
  <c r="M71" i="16"/>
  <c r="L71" i="16"/>
  <c r="K71" i="16"/>
  <c r="J71" i="16"/>
  <c r="I71" i="16"/>
  <c r="H71" i="16"/>
  <c r="G71" i="16"/>
  <c r="F71" i="16"/>
  <c r="E71" i="16"/>
  <c r="D71" i="16"/>
  <c r="P67" i="16"/>
  <c r="P66" i="16"/>
  <c r="B61" i="16"/>
  <c r="B59" i="16"/>
  <c r="P56" i="16"/>
  <c r="P54" i="16"/>
  <c r="P53" i="16"/>
  <c r="P52" i="16"/>
  <c r="P45" i="16"/>
  <c r="P44" i="16"/>
  <c r="P43" i="16"/>
  <c r="P42" i="16"/>
  <c r="O41" i="16"/>
  <c r="N41" i="16"/>
  <c r="M41" i="16"/>
  <c r="L41" i="16"/>
  <c r="K41" i="16"/>
  <c r="J41" i="16"/>
  <c r="I41" i="16"/>
  <c r="H41" i="16"/>
  <c r="G41" i="16"/>
  <c r="F41" i="16"/>
  <c r="E41" i="16"/>
  <c r="D41" i="16"/>
  <c r="O40" i="16"/>
  <c r="N40" i="16"/>
  <c r="M40" i="16"/>
  <c r="L40" i="16"/>
  <c r="K40" i="16"/>
  <c r="J40" i="16"/>
  <c r="I40" i="16"/>
  <c r="H40" i="16"/>
  <c r="G40" i="16"/>
  <c r="F40" i="16"/>
  <c r="E40" i="16"/>
  <c r="D40" i="16"/>
  <c r="P36" i="16"/>
  <c r="P35" i="16"/>
  <c r="E29" i="16"/>
  <c r="F29" i="16" s="1"/>
  <c r="G29" i="16" s="1"/>
  <c r="H29" i="16" s="1"/>
  <c r="I29" i="16" s="1"/>
  <c r="J29" i="16" s="1"/>
  <c r="K29" i="16" s="1"/>
  <c r="L29" i="16" s="1"/>
  <c r="M29" i="16" s="1"/>
  <c r="N29" i="16" s="1"/>
  <c r="O29" i="16" s="1"/>
  <c r="D60" i="16" s="1"/>
  <c r="E60" i="16" s="1"/>
  <c r="F60" i="16" s="1"/>
  <c r="G60" i="16" s="1"/>
  <c r="H60" i="16" s="1"/>
  <c r="I60" i="16" s="1"/>
  <c r="J60" i="16" s="1"/>
  <c r="K60" i="16" s="1"/>
  <c r="L60" i="16" s="1"/>
  <c r="M60" i="16" s="1"/>
  <c r="N60" i="16" s="1"/>
  <c r="O60" i="16" s="1"/>
  <c r="D91" i="16" s="1"/>
  <c r="E91" i="16" s="1"/>
  <c r="F91" i="16" s="1"/>
  <c r="G91" i="16" s="1"/>
  <c r="H91" i="16" s="1"/>
  <c r="I91" i="16" s="1"/>
  <c r="J91" i="16" s="1"/>
  <c r="K91" i="16" s="1"/>
  <c r="L91" i="16" s="1"/>
  <c r="M91" i="16" s="1"/>
  <c r="N91" i="16" s="1"/>
  <c r="O91" i="16" s="1"/>
  <c r="D27" i="16"/>
  <c r="E27" i="16" s="1"/>
  <c r="P25" i="16"/>
  <c r="P23" i="16"/>
  <c r="P22" i="16"/>
  <c r="P21" i="16"/>
  <c r="D19" i="16"/>
  <c r="D18" i="16"/>
  <c r="E15" i="16"/>
  <c r="E19" i="16" s="1"/>
  <c r="P14" i="16"/>
  <c r="P13" i="16"/>
  <c r="P12" i="16"/>
  <c r="P11" i="16"/>
  <c r="O10" i="16"/>
  <c r="N10" i="16"/>
  <c r="M10" i="16"/>
  <c r="L10" i="16"/>
  <c r="K10" i="16"/>
  <c r="J10" i="16"/>
  <c r="I10" i="16"/>
  <c r="H10" i="16"/>
  <c r="G10" i="16"/>
  <c r="F10" i="16"/>
  <c r="E10" i="16"/>
  <c r="D10" i="16"/>
  <c r="O9" i="16"/>
  <c r="N9" i="16"/>
  <c r="M9" i="16"/>
  <c r="L9" i="16"/>
  <c r="K9" i="16"/>
  <c r="J9" i="16"/>
  <c r="I9" i="16"/>
  <c r="H9" i="16"/>
  <c r="G9" i="16"/>
  <c r="F9" i="16"/>
  <c r="E9" i="16"/>
  <c r="D9" i="16"/>
  <c r="P5" i="16"/>
  <c r="P4" i="16"/>
  <c r="L93" i="15"/>
  <c r="L62" i="15"/>
  <c r="E18" i="16" l="1"/>
  <c r="E20" i="16"/>
  <c r="D20" i="16"/>
  <c r="P9" i="16"/>
  <c r="F27" i="16"/>
  <c r="F15" i="16"/>
  <c r="P40" i="16"/>
  <c r="P71" i="16"/>
  <c r="P35" i="15"/>
  <c r="G15" i="16" l="1"/>
  <c r="G27" i="16"/>
  <c r="F18" i="16"/>
  <c r="F19" i="16"/>
  <c r="D24" i="16"/>
  <c r="D26" i="16" s="1"/>
  <c r="E3" i="16" s="1"/>
  <c r="E24" i="16" s="1"/>
  <c r="E26" i="16" s="1"/>
  <c r="F3" i="16" s="1"/>
  <c r="D18" i="15"/>
  <c r="B92" i="15"/>
  <c r="B90" i="15"/>
  <c r="B61" i="15"/>
  <c r="B59" i="15"/>
  <c r="P87" i="15"/>
  <c r="P85" i="15"/>
  <c r="P84" i="15"/>
  <c r="P83" i="15"/>
  <c r="P66" i="15"/>
  <c r="P76" i="15"/>
  <c r="P75" i="15"/>
  <c r="P74" i="15"/>
  <c r="P73" i="15"/>
  <c r="O72" i="15"/>
  <c r="N72" i="15"/>
  <c r="M72" i="15"/>
  <c r="L72" i="15"/>
  <c r="K72" i="15"/>
  <c r="J72" i="15"/>
  <c r="I72" i="15"/>
  <c r="H72" i="15"/>
  <c r="G72" i="15"/>
  <c r="F72" i="15"/>
  <c r="E72" i="15"/>
  <c r="D72" i="15"/>
  <c r="O71" i="15"/>
  <c r="N71" i="15"/>
  <c r="M71" i="15"/>
  <c r="L71" i="15"/>
  <c r="K71" i="15"/>
  <c r="J71" i="15"/>
  <c r="I71" i="15"/>
  <c r="H71" i="15"/>
  <c r="G71" i="15"/>
  <c r="F71" i="15"/>
  <c r="E71" i="15"/>
  <c r="D71" i="15"/>
  <c r="P67" i="15"/>
  <c r="P54" i="15"/>
  <c r="E29" i="15"/>
  <c r="F29" i="15" s="1"/>
  <c r="G29" i="15" s="1"/>
  <c r="H29" i="15" s="1"/>
  <c r="I29" i="15" s="1"/>
  <c r="J29" i="15" s="1"/>
  <c r="K29" i="15" s="1"/>
  <c r="L29" i="15" s="1"/>
  <c r="M29" i="15" s="1"/>
  <c r="N29" i="15" s="1"/>
  <c r="O29" i="15" s="1"/>
  <c r="P23" i="15"/>
  <c r="D27" i="15"/>
  <c r="E15" i="15" s="1"/>
  <c r="P53" i="15"/>
  <c r="P22" i="15"/>
  <c r="P56" i="15"/>
  <c r="P52" i="15"/>
  <c r="P45" i="15"/>
  <c r="P44" i="15"/>
  <c r="P43" i="15"/>
  <c r="P42" i="15"/>
  <c r="P36" i="15"/>
  <c r="P25" i="15"/>
  <c r="P21" i="15"/>
  <c r="P4" i="15"/>
  <c r="P14" i="15"/>
  <c r="P13" i="15"/>
  <c r="P12" i="15"/>
  <c r="P11" i="15"/>
  <c r="P5" i="15"/>
  <c r="D41" i="15"/>
  <c r="D40" i="15"/>
  <c r="O41" i="15"/>
  <c r="N41" i="15"/>
  <c r="M41" i="15"/>
  <c r="L41" i="15"/>
  <c r="K41" i="15"/>
  <c r="J41" i="15"/>
  <c r="I41" i="15"/>
  <c r="H41" i="15"/>
  <c r="G41" i="15"/>
  <c r="F41" i="15"/>
  <c r="E41" i="15"/>
  <c r="O40" i="15"/>
  <c r="N40" i="15"/>
  <c r="M40" i="15"/>
  <c r="L40" i="15"/>
  <c r="K40" i="15"/>
  <c r="J40" i="15"/>
  <c r="I40" i="15"/>
  <c r="H40" i="15"/>
  <c r="G40" i="15"/>
  <c r="F40" i="15"/>
  <c r="E40" i="15"/>
  <c r="J9" i="15"/>
  <c r="K9" i="15"/>
  <c r="L9" i="15"/>
  <c r="M9" i="15"/>
  <c r="N9" i="15"/>
  <c r="O9" i="15"/>
  <c r="J10" i="15"/>
  <c r="K10" i="15"/>
  <c r="L10" i="15"/>
  <c r="M10" i="15"/>
  <c r="N10" i="15"/>
  <c r="O10" i="15"/>
  <c r="H27" i="16" l="1"/>
  <c r="H15" i="16"/>
  <c r="F20" i="16"/>
  <c r="G19" i="16"/>
  <c r="G18" i="16"/>
  <c r="G20" i="16" s="1"/>
  <c r="P71" i="15"/>
  <c r="D60" i="15"/>
  <c r="E60" i="15" s="1"/>
  <c r="F60" i="15" s="1"/>
  <c r="G60" i="15" s="1"/>
  <c r="H60" i="15" s="1"/>
  <c r="I60" i="15" s="1"/>
  <c r="J60" i="15" s="1"/>
  <c r="K60" i="15" s="1"/>
  <c r="L60" i="15" s="1"/>
  <c r="M60" i="15" s="1"/>
  <c r="N60" i="15" s="1"/>
  <c r="O60" i="15" s="1"/>
  <c r="D91" i="15" s="1"/>
  <c r="E91" i="15" s="1"/>
  <c r="F91" i="15" s="1"/>
  <c r="G91" i="15" s="1"/>
  <c r="H91" i="15" s="1"/>
  <c r="I91" i="15" s="1"/>
  <c r="J91" i="15" s="1"/>
  <c r="K91" i="15" s="1"/>
  <c r="L91" i="15" s="1"/>
  <c r="M91" i="15" s="1"/>
  <c r="N91" i="15" s="1"/>
  <c r="O91" i="15" s="1"/>
  <c r="E27" i="15"/>
  <c r="P40" i="15"/>
  <c r="E18" i="15"/>
  <c r="E9" i="15"/>
  <c r="F9" i="15"/>
  <c r="G9" i="15"/>
  <c r="H9" i="15"/>
  <c r="I9" i="15"/>
  <c r="D9" i="15"/>
  <c r="E19" i="15"/>
  <c r="D19" i="15"/>
  <c r="E10" i="15"/>
  <c r="F10" i="15"/>
  <c r="G10" i="15"/>
  <c r="H10" i="15"/>
  <c r="I10" i="15"/>
  <c r="D10" i="15"/>
  <c r="I15" i="16" l="1"/>
  <c r="I27" i="16"/>
  <c r="H18" i="16"/>
  <c r="H20" i="16" s="1"/>
  <c r="H19" i="16"/>
  <c r="F24" i="16"/>
  <c r="F26" i="16" s="1"/>
  <c r="G3" i="16" s="1"/>
  <c r="G24" i="16" s="1"/>
  <c r="G26" i="16" s="1"/>
  <c r="H3" i="16" s="1"/>
  <c r="H24" i="16" s="1"/>
  <c r="H26" i="16" s="1"/>
  <c r="I3" i="16" s="1"/>
  <c r="D20" i="15"/>
  <c r="D24" i="15" s="1"/>
  <c r="D26" i="15" s="1"/>
  <c r="E3" i="15" s="1"/>
  <c r="F15" i="15"/>
  <c r="F19" i="15" s="1"/>
  <c r="F27" i="15"/>
  <c r="E20" i="15"/>
  <c r="P9" i="15"/>
  <c r="J27" i="16" l="1"/>
  <c r="J15" i="16"/>
  <c r="I19" i="16"/>
  <c r="I18" i="16"/>
  <c r="I20" i="16" s="1"/>
  <c r="E24" i="15"/>
  <c r="G27" i="15"/>
  <c r="H15" i="15" s="1"/>
  <c r="G15" i="15"/>
  <c r="G18" i="15" s="1"/>
  <c r="F18" i="15"/>
  <c r="F20" i="15" s="1"/>
  <c r="E26" i="15"/>
  <c r="F3" i="15" s="1"/>
  <c r="K15" i="16" l="1"/>
  <c r="K27" i="16"/>
  <c r="J18" i="16"/>
  <c r="J20" i="16" s="1"/>
  <c r="J19" i="16"/>
  <c r="I24" i="16"/>
  <c r="I26" i="16" s="1"/>
  <c r="J3" i="16" s="1"/>
  <c r="J24" i="16" s="1"/>
  <c r="J26" i="16" s="1"/>
  <c r="K3" i="16" s="1"/>
  <c r="F24" i="15"/>
  <c r="F26" i="15" s="1"/>
  <c r="G3" i="15" s="1"/>
  <c r="H27" i="15"/>
  <c r="I15" i="15" s="1"/>
  <c r="G19" i="15"/>
  <c r="H18" i="15"/>
  <c r="H20" i="15" s="1"/>
  <c r="H19" i="15"/>
  <c r="G20" i="15"/>
  <c r="L27" i="16" l="1"/>
  <c r="L15" i="16"/>
  <c r="K19" i="16"/>
  <c r="K18" i="16"/>
  <c r="K20" i="16" s="1"/>
  <c r="K24" i="16" s="1"/>
  <c r="K26" i="16" s="1"/>
  <c r="L3" i="16" s="1"/>
  <c r="G24" i="15"/>
  <c r="I27" i="15"/>
  <c r="J15" i="15" s="1"/>
  <c r="I18" i="15"/>
  <c r="I19" i="15"/>
  <c r="G26" i="15"/>
  <c r="H3" i="15" s="1"/>
  <c r="H24" i="15" s="1"/>
  <c r="M15" i="16" l="1"/>
  <c r="M27" i="16"/>
  <c r="L18" i="16"/>
  <c r="L20" i="16" s="1"/>
  <c r="L24" i="16" s="1"/>
  <c r="L26" i="16" s="1"/>
  <c r="M3" i="16" s="1"/>
  <c r="L19" i="16"/>
  <c r="J27" i="15"/>
  <c r="K15" i="15" s="1"/>
  <c r="J18" i="15"/>
  <c r="J20" i="15" s="1"/>
  <c r="J19" i="15"/>
  <c r="I20" i="15"/>
  <c r="K27" i="15"/>
  <c r="L15" i="15" s="1"/>
  <c r="H26" i="15"/>
  <c r="I3" i="15" s="1"/>
  <c r="I24" i="15" s="1"/>
  <c r="M19" i="16" l="1"/>
  <c r="M18" i="16"/>
  <c r="M20" i="16" s="1"/>
  <c r="M24" i="16" s="1"/>
  <c r="M26" i="16" s="1"/>
  <c r="N3" i="16" s="1"/>
  <c r="N27" i="16"/>
  <c r="N15" i="16"/>
  <c r="K18" i="15"/>
  <c r="K19" i="15"/>
  <c r="L27" i="15"/>
  <c r="M15" i="15" s="1"/>
  <c r="I26" i="15"/>
  <c r="J3" i="15" s="1"/>
  <c r="N18" i="16" l="1"/>
  <c r="N20" i="16" s="1"/>
  <c r="N24" i="16" s="1"/>
  <c r="N26" i="16" s="1"/>
  <c r="O3" i="16" s="1"/>
  <c r="N19" i="16"/>
  <c r="O15" i="16"/>
  <c r="O27" i="16"/>
  <c r="J24" i="15"/>
  <c r="J26" i="15" s="1"/>
  <c r="K3" i="15" s="1"/>
  <c r="L18" i="15"/>
  <c r="L20" i="15" s="1"/>
  <c r="L19" i="15"/>
  <c r="M27" i="15"/>
  <c r="N15" i="15" s="1"/>
  <c r="K20" i="15"/>
  <c r="O19" i="16" l="1"/>
  <c r="O18" i="16"/>
  <c r="P15" i="16"/>
  <c r="D58" i="16"/>
  <c r="D46" i="16"/>
  <c r="K24" i="15"/>
  <c r="K26" i="15" s="1"/>
  <c r="L3" i="15" s="1"/>
  <c r="L24" i="15" s="1"/>
  <c r="L26" i="15" s="1"/>
  <c r="M3" i="15" s="1"/>
  <c r="N27" i="15"/>
  <c r="O15" i="15" s="1"/>
  <c r="M18" i="15"/>
  <c r="M19" i="15"/>
  <c r="D50" i="16" l="1"/>
  <c r="D49" i="16"/>
  <c r="E58" i="16"/>
  <c r="E46" i="16"/>
  <c r="O20" i="16"/>
  <c r="P18" i="16"/>
  <c r="N18" i="15"/>
  <c r="N20" i="15" s="1"/>
  <c r="N19" i="15"/>
  <c r="M20" i="15"/>
  <c r="O27" i="15"/>
  <c r="P20" i="16" l="1"/>
  <c r="O24" i="16"/>
  <c r="O26" i="16" s="1"/>
  <c r="D34" i="16" s="1"/>
  <c r="F58" i="16"/>
  <c r="F46" i="16"/>
  <c r="E49" i="16"/>
  <c r="E51" i="16" s="1"/>
  <c r="E50" i="16"/>
  <c r="D51" i="16"/>
  <c r="M24" i="15"/>
  <c r="M26" i="15" s="1"/>
  <c r="N3" i="15" s="1"/>
  <c r="N24" i="15" s="1"/>
  <c r="N26" i="15" s="1"/>
  <c r="O3" i="15" s="1"/>
  <c r="D46" i="15"/>
  <c r="D49" i="15" s="1"/>
  <c r="D58" i="15"/>
  <c r="O18" i="15"/>
  <c r="O19" i="15"/>
  <c r="P15" i="15"/>
  <c r="G58" i="16" l="1"/>
  <c r="G46" i="16"/>
  <c r="P31" i="16"/>
  <c r="L31" i="16"/>
  <c r="F50" i="16"/>
  <c r="F49" i="16"/>
  <c r="D55" i="16"/>
  <c r="D57" i="16" s="1"/>
  <c r="E34" i="16" s="1"/>
  <c r="E55" i="16" s="1"/>
  <c r="E57" i="16" s="1"/>
  <c r="F34" i="16" s="1"/>
  <c r="E46" i="15"/>
  <c r="E49" i="15" s="1"/>
  <c r="E58" i="15"/>
  <c r="O20" i="15"/>
  <c r="O24" i="15" s="1"/>
  <c r="P18" i="15"/>
  <c r="D51" i="15"/>
  <c r="D50" i="15"/>
  <c r="G49" i="16" l="1"/>
  <c r="G51" i="16" s="1"/>
  <c r="G50" i="16"/>
  <c r="F51" i="16"/>
  <c r="H58" i="16"/>
  <c r="H46" i="16"/>
  <c r="P20" i="15"/>
  <c r="O26" i="15"/>
  <c r="D34" i="15" s="1"/>
  <c r="F58" i="15"/>
  <c r="F46" i="15"/>
  <c r="F49" i="15" s="1"/>
  <c r="E50" i="15"/>
  <c r="E51" i="15"/>
  <c r="I58" i="16" l="1"/>
  <c r="I46" i="16"/>
  <c r="H50" i="16"/>
  <c r="H49" i="16"/>
  <c r="F55" i="16"/>
  <c r="F57" i="16" s="1"/>
  <c r="G34" i="16" s="1"/>
  <c r="G55" i="16" s="1"/>
  <c r="G57" i="16" s="1"/>
  <c r="H34" i="16" s="1"/>
  <c r="P31" i="15"/>
  <c r="L31" i="15"/>
  <c r="D55" i="15"/>
  <c r="D57" i="15" s="1"/>
  <c r="E34" i="15" s="1"/>
  <c r="E55" i="15" s="1"/>
  <c r="E57" i="15" s="1"/>
  <c r="F34" i="15" s="1"/>
  <c r="G58" i="15"/>
  <c r="G46" i="15"/>
  <c r="G49" i="15" s="1"/>
  <c r="F51" i="15"/>
  <c r="F50" i="15"/>
  <c r="I49" i="16" l="1"/>
  <c r="I51" i="16" s="1"/>
  <c r="I50" i="16"/>
  <c r="H51" i="16"/>
  <c r="J58" i="16"/>
  <c r="J46" i="16"/>
  <c r="F55" i="15"/>
  <c r="F57" i="15" s="1"/>
  <c r="G34" i="15" s="1"/>
  <c r="H58" i="15"/>
  <c r="H46" i="15"/>
  <c r="H49" i="15" s="1"/>
  <c r="G50" i="15"/>
  <c r="G51" i="15"/>
  <c r="K58" i="16" l="1"/>
  <c r="K46" i="16"/>
  <c r="J50" i="16"/>
  <c r="J49" i="16"/>
  <c r="H55" i="16"/>
  <c r="H57" i="16" s="1"/>
  <c r="I34" i="16" s="1"/>
  <c r="I55" i="16" s="1"/>
  <c r="I57" i="16" s="1"/>
  <c r="J34" i="16" s="1"/>
  <c r="G55" i="15"/>
  <c r="G57" i="15" s="1"/>
  <c r="H34" i="15" s="1"/>
  <c r="I58" i="15"/>
  <c r="I46" i="15"/>
  <c r="I49" i="15" s="1"/>
  <c r="H50" i="15"/>
  <c r="K49" i="16" l="1"/>
  <c r="K51" i="16" s="1"/>
  <c r="K50" i="16"/>
  <c r="J51" i="16"/>
  <c r="J55" i="16" s="1"/>
  <c r="J57" i="16" s="1"/>
  <c r="K34" i="16" s="1"/>
  <c r="K55" i="16" s="1"/>
  <c r="K57" i="16" s="1"/>
  <c r="L34" i="16" s="1"/>
  <c r="L58" i="16"/>
  <c r="L46" i="16"/>
  <c r="J58" i="15"/>
  <c r="J46" i="15"/>
  <c r="J49" i="15" s="1"/>
  <c r="H51" i="15"/>
  <c r="H55" i="15" s="1"/>
  <c r="H57" i="15" s="1"/>
  <c r="I34" i="15" s="1"/>
  <c r="I50" i="15"/>
  <c r="I51" i="15"/>
  <c r="M58" i="16" l="1"/>
  <c r="M46" i="16"/>
  <c r="L50" i="16"/>
  <c r="L49" i="16"/>
  <c r="I55" i="15"/>
  <c r="I57" i="15" s="1"/>
  <c r="J34" i="15" s="1"/>
  <c r="K58" i="15"/>
  <c r="K46" i="15"/>
  <c r="K49" i="15" s="1"/>
  <c r="J51" i="15"/>
  <c r="J50" i="15"/>
  <c r="L51" i="16" l="1"/>
  <c r="L55" i="16" s="1"/>
  <c r="L57" i="16" s="1"/>
  <c r="M34" i="16" s="1"/>
  <c r="N58" i="16"/>
  <c r="N46" i="16"/>
  <c r="M49" i="16"/>
  <c r="M51" i="16" s="1"/>
  <c r="M50" i="16"/>
  <c r="J55" i="15"/>
  <c r="J57" i="15" s="1"/>
  <c r="K34" i="15" s="1"/>
  <c r="L58" i="15"/>
  <c r="L46" i="15"/>
  <c r="L49" i="15" s="1"/>
  <c r="K50" i="15"/>
  <c r="K51" i="15"/>
  <c r="N50" i="16" l="1"/>
  <c r="N49" i="16"/>
  <c r="N51" i="16" s="1"/>
  <c r="O58" i="16"/>
  <c r="O46" i="16"/>
  <c r="M55" i="16"/>
  <c r="M57" i="16" s="1"/>
  <c r="N34" i="16" s="1"/>
  <c r="K55" i="15"/>
  <c r="K57" i="15" s="1"/>
  <c r="L34" i="15" s="1"/>
  <c r="M58" i="15"/>
  <c r="M46" i="15"/>
  <c r="M49" i="15" s="1"/>
  <c r="L51" i="15"/>
  <c r="L50" i="15"/>
  <c r="N55" i="16" l="1"/>
  <c r="N57" i="16" s="1"/>
  <c r="O34" i="16" s="1"/>
  <c r="O49" i="16"/>
  <c r="O50" i="16"/>
  <c r="P46" i="16"/>
  <c r="D77" i="16"/>
  <c r="D89" i="16"/>
  <c r="L55" i="15"/>
  <c r="L57" i="15" s="1"/>
  <c r="M34" i="15" s="1"/>
  <c r="N58" i="15"/>
  <c r="N46" i="15"/>
  <c r="N49" i="15" s="1"/>
  <c r="M50" i="15"/>
  <c r="M51" i="15"/>
  <c r="E89" i="16" l="1"/>
  <c r="E77" i="16"/>
  <c r="D81" i="16"/>
  <c r="D80" i="16"/>
  <c r="O51" i="16"/>
  <c r="P49" i="16"/>
  <c r="M55" i="15"/>
  <c r="M57" i="15" s="1"/>
  <c r="N34" i="15" s="1"/>
  <c r="O58" i="15"/>
  <c r="O46" i="15"/>
  <c r="O49" i="15" s="1"/>
  <c r="N51" i="15"/>
  <c r="N50" i="15"/>
  <c r="P51" i="16" l="1"/>
  <c r="O55" i="16"/>
  <c r="O57" i="16" s="1"/>
  <c r="D65" i="16" s="1"/>
  <c r="E80" i="16"/>
  <c r="E82" i="16" s="1"/>
  <c r="E81" i="16"/>
  <c r="D82" i="16"/>
  <c r="F77" i="16"/>
  <c r="F89" i="16"/>
  <c r="D89" i="15"/>
  <c r="D77" i="15"/>
  <c r="N55" i="15"/>
  <c r="N57" i="15" s="1"/>
  <c r="O34" i="15" s="1"/>
  <c r="O50" i="15"/>
  <c r="P46" i="15"/>
  <c r="G89" i="16" l="1"/>
  <c r="G77" i="16"/>
  <c r="D86" i="16"/>
  <c r="D88" i="16" s="1"/>
  <c r="E65" i="16" s="1"/>
  <c r="E86" i="16" s="1"/>
  <c r="E88" i="16" s="1"/>
  <c r="F65" i="16" s="1"/>
  <c r="F81" i="16"/>
  <c r="F80" i="16"/>
  <c r="P62" i="16"/>
  <c r="L62" i="16"/>
  <c r="D81" i="15"/>
  <c r="D80" i="15"/>
  <c r="E89" i="15"/>
  <c r="E77" i="15"/>
  <c r="O51" i="15"/>
  <c r="P51" i="15" s="1"/>
  <c r="P49" i="15"/>
  <c r="G80" i="16" l="1"/>
  <c r="G82" i="16" s="1"/>
  <c r="G81" i="16"/>
  <c r="F82" i="16"/>
  <c r="H77" i="16"/>
  <c r="H89" i="16"/>
  <c r="P62" i="15"/>
  <c r="F77" i="15"/>
  <c r="F89" i="15"/>
  <c r="D82" i="15"/>
  <c r="E80" i="15"/>
  <c r="E82" i="15" s="1"/>
  <c r="E81" i="15"/>
  <c r="O55" i="15"/>
  <c r="O57" i="15" s="1"/>
  <c r="D65" i="15" s="1"/>
  <c r="I89" i="16" l="1"/>
  <c r="I77" i="16"/>
  <c r="H81" i="16"/>
  <c r="H80" i="16"/>
  <c r="F86" i="16"/>
  <c r="F88" i="16" s="1"/>
  <c r="G65" i="16" s="1"/>
  <c r="G86" i="16" s="1"/>
  <c r="G88" i="16" s="1"/>
  <c r="H65" i="16" s="1"/>
  <c r="G89" i="15"/>
  <c r="G77" i="15"/>
  <c r="D86" i="15"/>
  <c r="D88" i="15" s="1"/>
  <c r="E65" i="15" s="1"/>
  <c r="E86" i="15" s="1"/>
  <c r="E88" i="15" s="1"/>
  <c r="F65" i="15" s="1"/>
  <c r="F81" i="15"/>
  <c r="F80" i="15"/>
  <c r="H82" i="16" l="1"/>
  <c r="J77" i="16"/>
  <c r="J89" i="16"/>
  <c r="H86" i="16"/>
  <c r="H88" i="16" s="1"/>
  <c r="I65" i="16" s="1"/>
  <c r="I86" i="16" s="1"/>
  <c r="I88" i="16" s="1"/>
  <c r="J65" i="16" s="1"/>
  <c r="I80" i="16"/>
  <c r="I82" i="16" s="1"/>
  <c r="I81" i="16"/>
  <c r="F82" i="15"/>
  <c r="G80" i="15"/>
  <c r="G82" i="15" s="1"/>
  <c r="G81" i="15"/>
  <c r="H89" i="15"/>
  <c r="H77" i="15"/>
  <c r="K89" i="16" l="1"/>
  <c r="K77" i="16"/>
  <c r="J81" i="16"/>
  <c r="J80" i="16"/>
  <c r="J82" i="16" s="1"/>
  <c r="J86" i="16" s="1"/>
  <c r="J88" i="16" s="1"/>
  <c r="K65" i="16" s="1"/>
  <c r="H80" i="15"/>
  <c r="H82" i="15" s="1"/>
  <c r="H81" i="15"/>
  <c r="I77" i="15"/>
  <c r="I89" i="15"/>
  <c r="F86" i="15"/>
  <c r="F88" i="15" s="1"/>
  <c r="G65" i="15" s="1"/>
  <c r="G86" i="15" s="1"/>
  <c r="G88" i="15" s="1"/>
  <c r="H65" i="15" s="1"/>
  <c r="H86" i="15" s="1"/>
  <c r="H88" i="15" s="1"/>
  <c r="I65" i="15" s="1"/>
  <c r="L77" i="16" l="1"/>
  <c r="L89" i="16"/>
  <c r="K80" i="16"/>
  <c r="K82" i="16" s="1"/>
  <c r="K86" i="16" s="1"/>
  <c r="K88" i="16" s="1"/>
  <c r="L65" i="16" s="1"/>
  <c r="K81" i="16"/>
  <c r="I80" i="15"/>
  <c r="I81" i="15"/>
  <c r="J77" i="15"/>
  <c r="J89" i="15"/>
  <c r="M89" i="16" l="1"/>
  <c r="M77" i="16"/>
  <c r="L81" i="16"/>
  <c r="L80" i="16"/>
  <c r="L82" i="16" s="1"/>
  <c r="L86" i="16" s="1"/>
  <c r="L88" i="16" s="1"/>
  <c r="M65" i="16" s="1"/>
  <c r="I82" i="15"/>
  <c r="J81" i="15"/>
  <c r="J80" i="15"/>
  <c r="J82" i="15" s="1"/>
  <c r="K89" i="15"/>
  <c r="K77" i="15"/>
  <c r="N77" i="16" l="1"/>
  <c r="N89" i="16"/>
  <c r="M80" i="16"/>
  <c r="M82" i="16" s="1"/>
  <c r="M86" i="16" s="1"/>
  <c r="M88" i="16" s="1"/>
  <c r="N65" i="16" s="1"/>
  <c r="M81" i="16"/>
  <c r="K80" i="15"/>
  <c r="K82" i="15" s="1"/>
  <c r="K81" i="15"/>
  <c r="L77" i="15"/>
  <c r="L89" i="15"/>
  <c r="I86" i="15"/>
  <c r="I88" i="15" s="1"/>
  <c r="J65" i="15" s="1"/>
  <c r="J86" i="15" s="1"/>
  <c r="J88" i="15" s="1"/>
  <c r="K65" i="15" s="1"/>
  <c r="K86" i="15" s="1"/>
  <c r="K88" i="15" s="1"/>
  <c r="L65" i="15" s="1"/>
  <c r="N81" i="16" l="1"/>
  <c r="N80" i="16"/>
  <c r="N82" i="16" s="1"/>
  <c r="N86" i="16" s="1"/>
  <c r="N88" i="16" s="1"/>
  <c r="O65" i="16" s="1"/>
  <c r="O89" i="16"/>
  <c r="O77" i="16"/>
  <c r="L81" i="15"/>
  <c r="L80" i="15"/>
  <c r="L82" i="15" s="1"/>
  <c r="L86" i="15" s="1"/>
  <c r="L88" i="15" s="1"/>
  <c r="M65" i="15" s="1"/>
  <c r="M89" i="15"/>
  <c r="M77" i="15"/>
  <c r="O80" i="16" l="1"/>
  <c r="O81" i="16"/>
  <c r="P77" i="16"/>
  <c r="N89" i="15"/>
  <c r="N77" i="15"/>
  <c r="M80" i="15"/>
  <c r="M82" i="15" s="1"/>
  <c r="M86" i="15" s="1"/>
  <c r="M88" i="15" s="1"/>
  <c r="N65" i="15" s="1"/>
  <c r="M81" i="15"/>
  <c r="O82" i="16" l="1"/>
  <c r="P80" i="16"/>
  <c r="N81" i="15"/>
  <c r="N80" i="15"/>
  <c r="N82" i="15" s="1"/>
  <c r="N86" i="15" s="1"/>
  <c r="N88" i="15" s="1"/>
  <c r="O65" i="15" s="1"/>
  <c r="O89" i="15"/>
  <c r="O77" i="15"/>
  <c r="P82" i="16" l="1"/>
  <c r="O86" i="16"/>
  <c r="O88" i="16" s="1"/>
  <c r="O80" i="15"/>
  <c r="O81" i="15"/>
  <c r="P77" i="15"/>
  <c r="P93" i="16" l="1"/>
  <c r="L93" i="16"/>
  <c r="O82" i="15"/>
  <c r="P80" i="15"/>
  <c r="P82" i="15" l="1"/>
  <c r="O86" i="15"/>
  <c r="O88" i="15" s="1"/>
  <c r="P93" i="15" l="1"/>
</calcChain>
</file>

<file path=xl/sharedStrings.xml><?xml version="1.0" encoding="utf-8"?>
<sst xmlns="http://schemas.openxmlformats.org/spreadsheetml/2006/main" count="460" uniqueCount="185">
  <si>
    <t>年</t>
    <rPh sb="0" eb="1">
      <t>ネン</t>
    </rPh>
    <phoneticPr fontId="1"/>
  </si>
  <si>
    <t>月</t>
    <rPh sb="0" eb="1">
      <t>ツキ</t>
    </rPh>
    <phoneticPr fontId="1"/>
  </si>
  <si>
    <t>その他</t>
    <rPh sb="2" eb="3">
      <t>タ</t>
    </rPh>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</si>
  <si>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</si>
  <si>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</si>
  <si>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</si>
  <si>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</si>
  <si>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</si>
  <si>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</si>
  <si>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</si>
  <si>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</si>
  <si>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</si>
  <si>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</si>
  <si>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</si>
  <si>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</si>
  <si>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</si>
  <si>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</si>
  <si>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教育</t>
    <rPh sb="0" eb="2">
      <t>キョウイク</t>
    </rPh>
    <phoneticPr fontId="1"/>
  </si>
  <si>
    <t>車</t>
    <rPh sb="0" eb="1">
      <t>クルマ</t>
    </rPh>
    <phoneticPr fontId="1"/>
  </si>
  <si>
    <t>住宅</t>
    <rPh sb="0" eb="2">
      <t>ジュウタク</t>
    </rPh>
    <phoneticPr fontId="1"/>
  </si>
  <si>
    <t>年間返済額</t>
    <rPh sb="0" eb="2">
      <t>ネンカン</t>
    </rPh>
    <rPh sb="2" eb="4">
      <t>ヘンサイ</t>
    </rPh>
    <rPh sb="4" eb="5">
      <t>ガク</t>
    </rPh>
    <phoneticPr fontId="1"/>
  </si>
  <si>
    <t>お借入残高</t>
    <rPh sb="1" eb="3">
      <t>カリイレ</t>
    </rPh>
    <rPh sb="3" eb="5">
      <t>ザンダカ</t>
    </rPh>
    <phoneticPr fontId="1"/>
  </si>
  <si>
    <t>お使いみち</t>
    <rPh sb="1" eb="2">
      <t>ツカ</t>
    </rPh>
    <phoneticPr fontId="1"/>
  </si>
  <si>
    <t>お借入先名</t>
    <rPh sb="1" eb="3">
      <t>カリイレ</t>
    </rPh>
    <rPh sb="3" eb="4">
      <t>サキ</t>
    </rPh>
    <rPh sb="4" eb="5">
      <t>メイ</t>
    </rPh>
    <phoneticPr fontId="1"/>
  </si>
  <si>
    <t>外注先</t>
    <rPh sb="0" eb="3">
      <t>ガイチュウサキ</t>
    </rPh>
    <phoneticPr fontId="1"/>
  </si>
  <si>
    <t>仕入先</t>
    <rPh sb="0" eb="2">
      <t>シイレ</t>
    </rPh>
    <rPh sb="2" eb="3">
      <t>サキ</t>
    </rPh>
    <phoneticPr fontId="1"/>
  </si>
  <si>
    <t>人）</t>
    <rPh sb="0" eb="1">
      <t>ニン</t>
    </rPh>
    <phoneticPr fontId="1"/>
  </si>
  <si>
    <t>人</t>
    <rPh sb="0" eb="1">
      <t>ニン</t>
    </rPh>
    <phoneticPr fontId="1"/>
  </si>
  <si>
    <t>従業員数
（うち家族）</t>
    <rPh sb="0" eb="3">
      <t>ジュウギョウイン</t>
    </rPh>
    <rPh sb="3" eb="4">
      <t>スウ</t>
    </rPh>
    <rPh sb="8" eb="10">
      <t>カゾク</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</si>
  <si>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</si>
  <si>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</si>
  <si>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特になし</t>
    <rPh sb="0" eb="1">
      <t>トク</t>
    </rPh>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</si>
  <si>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</si>
  <si>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</si>
  <si>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</si>
  <si>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</si>
  <si>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（⇒やめた時期：</t>
    <rPh sb="5" eb="7">
      <t>ジキ</t>
    </rPh>
    <phoneticPr fontId="1"/>
  </si>
  <si>
    <t>事業を経営していたことがあるが、既にその事業をやめている。</t>
    <rPh sb="0" eb="2">
      <t>ジギョウ</t>
    </rPh>
    <rPh sb="3" eb="5">
      <t>ケイエイ</t>
    </rPh>
    <rPh sb="16" eb="17">
      <t>スデ</t>
    </rPh>
    <rPh sb="20" eb="22">
      <t>ジギョウ</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</si>
  <si>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</si>
  <si>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事業を経営していたことはない。</t>
    <rPh sb="0" eb="2">
      <t>ジギョウ</t>
    </rPh>
    <rPh sb="3" eb="5">
      <t>ケイエイ</t>
    </rPh>
    <phoneticPr fontId="1"/>
  </si>
  <si>
    <t>過去の
事業経験</t>
    <rPh sb="0" eb="2">
      <t>カコ</t>
    </rPh>
    <rPh sb="4" eb="6">
      <t>ジギョウ</t>
    </rPh>
    <rPh sb="6" eb="8">
      <t>ケイケン</t>
    </rPh>
    <phoneticPr fontId="1"/>
  </si>
  <si>
    <t>経営者の略歴</t>
    <rPh sb="0" eb="3">
      <t>ケイエイシャ</t>
    </rPh>
    <rPh sb="4" eb="6">
      <t>リャクレキ</t>
    </rPh>
    <phoneticPr fontId="1"/>
  </si>
  <si>
    <t>（売上シェア</t>
    <rPh sb="1" eb="3">
      <t>ウリアゲ</t>
    </rPh>
    <phoneticPr fontId="1"/>
  </si>
  <si>
    <t>内　容</t>
    <rPh sb="0" eb="1">
      <t>ナイ</t>
    </rPh>
    <rPh sb="2" eb="3">
      <t>カタチ</t>
    </rPh>
    <phoneticPr fontId="1"/>
  </si>
  <si>
    <t>年　月</t>
    <rPh sb="0" eb="1">
      <t>ネン</t>
    </rPh>
    <rPh sb="2" eb="3">
      <t>ガツ</t>
    </rPh>
    <phoneticPr fontId="1"/>
  </si>
  <si>
    <t>取扱商品
サービスの内容</t>
    <rPh sb="0" eb="2">
      <t>トリアツカイ</t>
    </rPh>
    <rPh sb="2" eb="4">
      <t>ショウヒン</t>
    </rPh>
    <rPh sb="10" eb="12">
      <t>ナイヨウ</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</si>
  <si>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</si>
  <si>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</si>
  <si>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なお、本書類はお返しできませんので、あらかじめご了承ください。</t>
    <rPh sb="5" eb="6">
      <t>ホン</t>
    </rPh>
    <rPh sb="6" eb="8">
      <t>ショルイ</t>
    </rPh>
    <rPh sb="10" eb="11">
      <t>カエ</t>
    </rPh>
    <rPh sb="26" eb="28">
      <t>リョウショウ</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</si>
  <si>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</si>
  <si>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</si>
  <si>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</si>
  <si>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</si>
  <si>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</si>
  <si>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</si>
  <si>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</si>
  <si>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</si>
  <si>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</si>
  <si>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</si>
  <si>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月頃）</t>
    <rPh sb="0" eb="1">
      <t>ガツ</t>
    </rPh>
    <rPh sb="1" eb="2">
      <t>ゴロ</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</si>
  <si>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</si>
  <si>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軌道に乗った後</t>
    <rPh sb="0" eb="2">
      <t>キドウ</t>
    </rPh>
    <rPh sb="3" eb="4">
      <t>ノ</t>
    </rPh>
    <rPh sb="6" eb="7">
      <t>アト</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</si>
  <si>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</si>
  <si>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</si>
  <si>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</si>
  <si>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</si>
  <si>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</si>
  <si>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</si>
  <si>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</si>
  <si>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</si>
  <si>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</si>
  <si>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</si>
  <si>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有（</t>
    <rPh sb="0" eb="1">
      <t>アリ</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</si>
  <si>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</si>
  <si>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</si>
  <si>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店舗、工場、機械、備品、車両など</t>
    <rPh sb="0" eb="2">
      <t>テンポ</t>
    </rPh>
    <rPh sb="3" eb="5">
      <t>コウジョウ</t>
    </rPh>
    <rPh sb="6" eb="8">
      <t>キカイ</t>
    </rPh>
    <rPh sb="9" eb="11">
      <t>ビヒン</t>
    </rPh>
    <rPh sb="12" eb="14">
      <t>シャリョウ</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</si>
  <si>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</si>
  <si>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</si>
  <si>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</si>
  <si>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</si>
  <si>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カード</t>
    <phoneticPr fontId="1"/>
  </si>
  <si>
    <t>２　経営者の略歴等</t>
    <rPh sb="2" eb="5">
      <t>ケイエイシャ</t>
    </rPh>
    <rPh sb="6" eb="8">
      <t>リャクレキ</t>
    </rPh>
    <rPh sb="8" eb="9">
      <t>トウ</t>
    </rPh>
    <phoneticPr fontId="1"/>
  </si>
  <si>
    <r>
      <rPr>
        <b/>
        <sz val="10.5"/>
        <color theme="1"/>
        <rFont val="ＭＳ ゴシック"/>
        <family val="3"/>
        <charset val="128"/>
      </rPr>
      <t>６　お借入の状況</t>
    </r>
    <r>
      <rPr>
        <sz val="10"/>
        <color theme="1"/>
        <rFont val="ＭＳ ゴシック"/>
        <family val="3"/>
        <charset val="128"/>
      </rPr>
      <t>（法人の場合、代表者の方のお借入れ（事業資金を除きます。））</t>
    </r>
    <rPh sb="3" eb="5">
      <t>カリイ</t>
    </rPh>
    <rPh sb="6" eb="8">
      <t>ジョウキョウ</t>
    </rPh>
    <rPh sb="9" eb="11">
      <t>ホウジン</t>
    </rPh>
    <rPh sb="12" eb="14">
      <t>バアイ</t>
    </rPh>
    <rPh sb="15" eb="18">
      <t>ダイヒョウシャ</t>
    </rPh>
    <rPh sb="19" eb="20">
      <t>カタ</t>
    </rPh>
    <rPh sb="22" eb="24">
      <t>カリイ</t>
    </rPh>
    <rPh sb="26" eb="28">
      <t>ジギョウ</t>
    </rPh>
    <rPh sb="28" eb="30">
      <t>シキン</t>
    </rPh>
    <rPh sb="31" eb="32">
      <t>ノゾ</t>
    </rPh>
    <phoneticPr fontId="1"/>
  </si>
  <si>
    <t>（</t>
    <phoneticPr fontId="1"/>
  </si>
  <si>
    <t>５　従業員</t>
    <rPh sb="2" eb="5">
      <t>ジュウギョウイン</t>
    </rPh>
    <phoneticPr fontId="1"/>
  </si>
  <si>
    <r>
      <t>１　創業の動機</t>
    </r>
    <r>
      <rPr>
        <sz val="10"/>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</si>
  <si>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　この書類に代えて、お客さまご自身が作成された計画書をご提出いただいても結構です。</t>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</si>
  <si>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t>（所在地等）</t>
    <rPh sb="1" eb="4">
      <t>ショザイチ</t>
    </rPh>
    <rPh sb="4" eb="5">
      <t>トウ</t>
    </rPh>
    <phoneticPr fontId="1"/>
  </si>
  <si>
    <t>売上原価②
（仕入高）</t>
    <rPh sb="0" eb="2">
      <t>ウリアゲ</t>
    </rPh>
    <rPh sb="2" eb="4">
      <t>ゲンカ</t>
    </rPh>
    <phoneticPr fontId="1"/>
  </si>
  <si>
    <t>ほかに参考となる資料がございましたら、計画書に添えてご提出ください。</t>
    <phoneticPr fontId="1"/>
  </si>
  <si>
    <t>知的財産権等</t>
    <rPh sb="0" eb="2">
      <t>チテキ</t>
    </rPh>
    <rPh sb="2" eb="5">
      <t>ザイサンケン</t>
    </rPh>
    <rPh sb="5" eb="6">
      <t>トウ</t>
    </rPh>
    <phoneticPr fontId="1"/>
  </si>
  <si>
    <t>申請中</t>
    <rPh sb="0" eb="3">
      <t>シンセイチュウ</t>
    </rPh>
    <phoneticPr fontId="1"/>
  </si>
  <si>
    <t>登録済</t>
    <rPh sb="0" eb="2">
      <t>トウロク</t>
    </rPh>
    <rPh sb="2" eb="3">
      <t>スミ</t>
    </rPh>
    <phoneticPr fontId="1"/>
  </si>
  <si>
    <t>資金繰り表</t>
    <rPh sb="0" eb="2">
      <t>シキン</t>
    </rPh>
    <rPh sb="2" eb="3">
      <t>グ</t>
    </rPh>
    <rPh sb="4" eb="5">
      <t>ヒョウ</t>
    </rPh>
    <phoneticPr fontId="1"/>
  </si>
  <si>
    <t>仕入</t>
    <rPh sb="0" eb="2">
      <t>シイレ</t>
    </rPh>
    <phoneticPr fontId="1"/>
  </si>
  <si>
    <t>人件費</t>
    <rPh sb="0" eb="3">
      <t>ジンケンヒ</t>
    </rPh>
    <phoneticPr fontId="1"/>
  </si>
  <si>
    <t>事業主報酬</t>
    <rPh sb="0" eb="3">
      <t>ジギョウヌシ</t>
    </rPh>
    <rPh sb="3" eb="5">
      <t>ホウシュウ</t>
    </rPh>
    <phoneticPr fontId="1"/>
  </si>
  <si>
    <t>リース料</t>
    <rPh sb="3" eb="4">
      <t>リョウ</t>
    </rPh>
    <phoneticPr fontId="1"/>
  </si>
  <si>
    <t>地代家賃</t>
    <rPh sb="0" eb="2">
      <t>チダイ</t>
    </rPh>
    <rPh sb="2" eb="4">
      <t>ヤチン</t>
    </rPh>
    <phoneticPr fontId="1"/>
  </si>
  <si>
    <t>原材料</t>
    <rPh sb="0" eb="3">
      <t>ゲンザイリョウ</t>
    </rPh>
    <phoneticPr fontId="1"/>
  </si>
  <si>
    <t>売上高</t>
    <rPh sb="0" eb="2">
      <t>ウリアゲ</t>
    </rPh>
    <rPh sb="2" eb="3">
      <t>ダカ</t>
    </rPh>
    <phoneticPr fontId="1"/>
  </si>
  <si>
    <t>月末手持金</t>
    <rPh sb="0" eb="2">
      <t>ゲツマツ</t>
    </rPh>
    <rPh sb="2" eb="4">
      <t>テモチ</t>
    </rPh>
    <rPh sb="4" eb="5">
      <t>キン</t>
    </rPh>
    <phoneticPr fontId="1"/>
  </si>
  <si>
    <t>月初手持金</t>
    <rPh sb="0" eb="2">
      <t>ゲッショ</t>
    </rPh>
    <rPh sb="2" eb="4">
      <t>テモチ</t>
    </rPh>
    <rPh sb="4" eb="5">
      <t>キン</t>
    </rPh>
    <phoneticPr fontId="1"/>
  </si>
  <si>
    <t>借入等資金調達</t>
    <rPh sb="0" eb="2">
      <t>カリイレ</t>
    </rPh>
    <rPh sb="2" eb="3">
      <t>トウ</t>
    </rPh>
    <rPh sb="3" eb="5">
      <t>シキン</t>
    </rPh>
    <rPh sb="5" eb="7">
      <t>チョウタツ</t>
    </rPh>
    <phoneticPr fontId="1"/>
  </si>
  <si>
    <t>翌月繰越金</t>
    <rPh sb="0" eb="2">
      <t>ヨクゲツ</t>
    </rPh>
    <rPh sb="2" eb="4">
      <t>クリコシ</t>
    </rPh>
    <rPh sb="4" eb="5">
      <t>キン</t>
    </rPh>
    <phoneticPr fontId="1"/>
  </si>
  <si>
    <t>合計</t>
    <rPh sb="0" eb="2">
      <t>ゴウケイ</t>
    </rPh>
    <phoneticPr fontId="1"/>
  </si>
  <si>
    <t>仕入合計</t>
    <rPh sb="0" eb="2">
      <t>シイレ</t>
    </rPh>
    <rPh sb="2" eb="4">
      <t>ゴウケイ</t>
    </rPh>
    <phoneticPr fontId="1"/>
  </si>
  <si>
    <t>経費合計</t>
    <rPh sb="0" eb="2">
      <t>ケイヒ</t>
    </rPh>
    <rPh sb="2" eb="4">
      <t>ゴウケイ</t>
    </rPh>
    <phoneticPr fontId="1"/>
  </si>
  <si>
    <t>支払利息</t>
    <rPh sb="0" eb="2">
      <t>シハライ</t>
    </rPh>
    <rPh sb="2" eb="4">
      <t>リソク</t>
    </rPh>
    <phoneticPr fontId="1"/>
  </si>
  <si>
    <t>商品仕入</t>
    <rPh sb="0" eb="2">
      <t>ショウヒン</t>
    </rPh>
    <phoneticPr fontId="1"/>
  </si>
  <si>
    <t>光熱費</t>
    <rPh sb="0" eb="3">
      <t>コウネツヒ</t>
    </rPh>
    <phoneticPr fontId="1"/>
  </si>
  <si>
    <t>創業月</t>
    <rPh sb="0" eb="2">
      <t>ソウギョウ</t>
    </rPh>
    <rPh sb="2" eb="3">
      <t>ツキ</t>
    </rPh>
    <phoneticPr fontId="1"/>
  </si>
  <si>
    <t>2月目</t>
    <rPh sb="1" eb="2">
      <t>ツキ</t>
    </rPh>
    <rPh sb="2" eb="3">
      <t>メ</t>
    </rPh>
    <phoneticPr fontId="1"/>
  </si>
  <si>
    <t>3月目</t>
    <rPh sb="1" eb="2">
      <t>ツキ</t>
    </rPh>
    <rPh sb="2" eb="3">
      <t>メ</t>
    </rPh>
    <phoneticPr fontId="1"/>
  </si>
  <si>
    <t>4月目</t>
    <rPh sb="1" eb="2">
      <t>ツキ</t>
    </rPh>
    <rPh sb="2" eb="3">
      <t>メ</t>
    </rPh>
    <phoneticPr fontId="1"/>
  </si>
  <si>
    <t>5月目</t>
    <rPh sb="1" eb="2">
      <t>ツキ</t>
    </rPh>
    <rPh sb="2" eb="3">
      <t>メ</t>
    </rPh>
    <phoneticPr fontId="1"/>
  </si>
  <si>
    <t>6月目</t>
    <rPh sb="1" eb="2">
      <t>ツキ</t>
    </rPh>
    <rPh sb="2" eb="3">
      <t>メ</t>
    </rPh>
    <phoneticPr fontId="1"/>
  </si>
  <si>
    <t>7月目</t>
    <rPh sb="1" eb="2">
      <t>ツキ</t>
    </rPh>
    <rPh sb="2" eb="3">
      <t>メ</t>
    </rPh>
    <phoneticPr fontId="1"/>
  </si>
  <si>
    <t>8月目</t>
    <rPh sb="1" eb="2">
      <t>ツキ</t>
    </rPh>
    <rPh sb="2" eb="3">
      <t>メ</t>
    </rPh>
    <phoneticPr fontId="1"/>
  </si>
  <si>
    <t>9月目</t>
    <rPh sb="1" eb="2">
      <t>ツキ</t>
    </rPh>
    <rPh sb="2" eb="3">
      <t>メ</t>
    </rPh>
    <phoneticPr fontId="1"/>
  </si>
  <si>
    <t>10月目</t>
    <rPh sb="2" eb="3">
      <t>ツキ</t>
    </rPh>
    <rPh sb="3" eb="4">
      <t>メ</t>
    </rPh>
    <phoneticPr fontId="1"/>
  </si>
  <si>
    <t>11月目</t>
    <rPh sb="2" eb="3">
      <t>ツキ</t>
    </rPh>
    <rPh sb="3" eb="4">
      <t>メ</t>
    </rPh>
    <phoneticPr fontId="1"/>
  </si>
  <si>
    <t>12月目</t>
    <rPh sb="2" eb="3">
      <t>ツキ</t>
    </rPh>
    <rPh sb="3" eb="4">
      <t>メ</t>
    </rPh>
    <phoneticPr fontId="1"/>
  </si>
  <si>
    <t>13月目</t>
    <rPh sb="2" eb="3">
      <t>ツキ</t>
    </rPh>
    <rPh sb="3" eb="4">
      <t>メ</t>
    </rPh>
    <phoneticPr fontId="1"/>
  </si>
  <si>
    <t>14月目</t>
    <rPh sb="2" eb="3">
      <t>ツキ</t>
    </rPh>
    <rPh sb="3" eb="4">
      <t>メ</t>
    </rPh>
    <phoneticPr fontId="1"/>
  </si>
  <si>
    <t>15月目</t>
    <rPh sb="2" eb="3">
      <t>ツキ</t>
    </rPh>
    <rPh sb="3" eb="4">
      <t>メ</t>
    </rPh>
    <phoneticPr fontId="1"/>
  </si>
  <si>
    <t>16月目</t>
    <rPh sb="2" eb="3">
      <t>ツキ</t>
    </rPh>
    <rPh sb="3" eb="4">
      <t>メ</t>
    </rPh>
    <phoneticPr fontId="1"/>
  </si>
  <si>
    <t>17月目</t>
    <rPh sb="2" eb="3">
      <t>ツキ</t>
    </rPh>
    <rPh sb="3" eb="4">
      <t>メ</t>
    </rPh>
    <phoneticPr fontId="1"/>
  </si>
  <si>
    <t>18月目</t>
    <rPh sb="2" eb="3">
      <t>ツキ</t>
    </rPh>
    <rPh sb="3" eb="4">
      <t>メ</t>
    </rPh>
    <phoneticPr fontId="1"/>
  </si>
  <si>
    <t>19月目</t>
    <rPh sb="2" eb="3">
      <t>ツキ</t>
    </rPh>
    <rPh sb="3" eb="4">
      <t>メ</t>
    </rPh>
    <phoneticPr fontId="1"/>
  </si>
  <si>
    <t>20月目</t>
    <rPh sb="2" eb="3">
      <t>ツキ</t>
    </rPh>
    <rPh sb="3" eb="4">
      <t>メ</t>
    </rPh>
    <phoneticPr fontId="1"/>
  </si>
  <si>
    <t>21月目</t>
    <rPh sb="2" eb="3">
      <t>ツキ</t>
    </rPh>
    <rPh sb="3" eb="4">
      <t>メ</t>
    </rPh>
    <phoneticPr fontId="1"/>
  </si>
  <si>
    <t>22月目</t>
    <rPh sb="2" eb="3">
      <t>ツキ</t>
    </rPh>
    <rPh sb="3" eb="4">
      <t>メ</t>
    </rPh>
    <phoneticPr fontId="1"/>
  </si>
  <si>
    <t>23月目</t>
    <rPh sb="2" eb="3">
      <t>ツキ</t>
    </rPh>
    <rPh sb="3" eb="4">
      <t>メ</t>
    </rPh>
    <phoneticPr fontId="1"/>
  </si>
  <si>
    <t>24月目</t>
    <rPh sb="2" eb="3">
      <t>ツキ</t>
    </rPh>
    <rPh sb="3" eb="4">
      <t>メ</t>
    </rPh>
    <phoneticPr fontId="1"/>
  </si>
  <si>
    <t>運転借入返済</t>
    <rPh sb="0" eb="2">
      <t>ウンテン</t>
    </rPh>
    <rPh sb="2" eb="4">
      <t>カリイレ</t>
    </rPh>
    <rPh sb="4" eb="6">
      <t>ヘンサイ</t>
    </rPh>
    <phoneticPr fontId="1"/>
  </si>
  <si>
    <t>設備借入返済</t>
    <rPh sb="0" eb="2">
      <t>セツビ</t>
    </rPh>
    <rPh sb="2" eb="4">
      <t>カリイレ</t>
    </rPh>
    <rPh sb="4" eb="6">
      <t>ヘンサイ</t>
    </rPh>
    <phoneticPr fontId="1"/>
  </si>
  <si>
    <t>運転資金借入残高
（借入利率 ％）</t>
    <rPh sb="0" eb="2">
      <t>ウンテン</t>
    </rPh>
    <rPh sb="2" eb="4">
      <t>シキン</t>
    </rPh>
    <rPh sb="4" eb="6">
      <t>カリイレ</t>
    </rPh>
    <rPh sb="6" eb="8">
      <t>ザンダカ</t>
    </rPh>
    <rPh sb="10" eb="12">
      <t>カリイレ</t>
    </rPh>
    <rPh sb="12" eb="14">
      <t>リリツ</t>
    </rPh>
    <phoneticPr fontId="1"/>
  </si>
  <si>
    <t>設備資金借入残高
（借入利率 ％）</t>
    <rPh sb="0" eb="2">
      <t>セツビ</t>
    </rPh>
    <rPh sb="2" eb="4">
      <t>シキン</t>
    </rPh>
    <rPh sb="4" eb="6">
      <t>カリイレ</t>
    </rPh>
    <rPh sb="6" eb="8">
      <t>ザンダカ</t>
    </rPh>
    <rPh sb="10" eb="12">
      <t>カリイレ</t>
    </rPh>
    <rPh sb="12" eb="14">
      <t>リリツ</t>
    </rPh>
    <phoneticPr fontId="1"/>
  </si>
  <si>
    <t>25月目</t>
    <rPh sb="2" eb="3">
      <t>ツキ</t>
    </rPh>
    <rPh sb="3" eb="4">
      <t>メ</t>
    </rPh>
    <phoneticPr fontId="1"/>
  </si>
  <si>
    <t>26月目</t>
    <rPh sb="2" eb="3">
      <t>ツキ</t>
    </rPh>
    <rPh sb="3" eb="4">
      <t>メ</t>
    </rPh>
    <phoneticPr fontId="1"/>
  </si>
  <si>
    <t>27月目</t>
    <rPh sb="2" eb="3">
      <t>ツキ</t>
    </rPh>
    <rPh sb="3" eb="4">
      <t>メ</t>
    </rPh>
    <phoneticPr fontId="1"/>
  </si>
  <si>
    <t>28月目</t>
    <rPh sb="2" eb="3">
      <t>ツキ</t>
    </rPh>
    <rPh sb="3" eb="4">
      <t>メ</t>
    </rPh>
    <phoneticPr fontId="1"/>
  </si>
  <si>
    <t>29月目</t>
    <rPh sb="2" eb="3">
      <t>ツキ</t>
    </rPh>
    <rPh sb="3" eb="4">
      <t>メ</t>
    </rPh>
    <phoneticPr fontId="1"/>
  </si>
  <si>
    <t>30月目</t>
    <rPh sb="2" eb="3">
      <t>ツキ</t>
    </rPh>
    <rPh sb="3" eb="4">
      <t>メ</t>
    </rPh>
    <phoneticPr fontId="1"/>
  </si>
  <si>
    <t>31月目</t>
    <rPh sb="2" eb="3">
      <t>ツキ</t>
    </rPh>
    <rPh sb="3" eb="4">
      <t>メ</t>
    </rPh>
    <phoneticPr fontId="1"/>
  </si>
  <si>
    <t>32月目</t>
    <rPh sb="2" eb="3">
      <t>ツキ</t>
    </rPh>
    <rPh sb="3" eb="4">
      <t>メ</t>
    </rPh>
    <phoneticPr fontId="1"/>
  </si>
  <si>
    <t>33月目</t>
    <rPh sb="2" eb="3">
      <t>ツキ</t>
    </rPh>
    <rPh sb="3" eb="4">
      <t>メ</t>
    </rPh>
    <phoneticPr fontId="1"/>
  </si>
  <si>
    <t>34月目</t>
    <rPh sb="2" eb="3">
      <t>ツキ</t>
    </rPh>
    <rPh sb="3" eb="4">
      <t>メ</t>
    </rPh>
    <phoneticPr fontId="1"/>
  </si>
  <si>
    <t>35月目</t>
    <rPh sb="2" eb="3">
      <t>ツキ</t>
    </rPh>
    <rPh sb="3" eb="4">
      <t>メ</t>
    </rPh>
    <phoneticPr fontId="1"/>
  </si>
  <si>
    <t>36月目</t>
    <rPh sb="2" eb="3">
      <t>ツキ</t>
    </rPh>
    <rPh sb="3" eb="4">
      <t>メ</t>
    </rPh>
    <phoneticPr fontId="1"/>
  </si>
  <si>
    <t>1年目</t>
    <rPh sb="1" eb="3">
      <t>ネンメ</t>
    </rPh>
    <phoneticPr fontId="1"/>
  </si>
  <si>
    <t>2年目</t>
    <rPh sb="1" eb="3">
      <t>ネンメ</t>
    </rPh>
    <phoneticPr fontId="1"/>
  </si>
  <si>
    <t>3年目</t>
    <rPh sb="1" eb="3">
      <t>ネンメ</t>
    </rPh>
    <phoneticPr fontId="1"/>
  </si>
  <si>
    <r>
      <t>（原価率目標</t>
    </r>
    <r>
      <rPr>
        <sz val="10"/>
        <color rgb="FFFF0000"/>
        <rFont val="ＭＳ Ｐゴシック"/>
        <family val="3"/>
        <charset val="128"/>
        <scheme val="minor"/>
      </rPr>
      <t xml:space="preserve"> 30</t>
    </r>
    <r>
      <rPr>
        <sz val="10"/>
        <color theme="1"/>
        <rFont val="ＭＳ Ｐゴシック"/>
        <family val="3"/>
        <charset val="128"/>
        <scheme val="minor"/>
      </rPr>
      <t>%）</t>
    </r>
    <rPh sb="1" eb="3">
      <t>ゲンカ</t>
    </rPh>
    <rPh sb="3" eb="4">
      <t>リツ</t>
    </rPh>
    <rPh sb="4" eb="6">
      <t>モクヒョウ</t>
    </rPh>
    <phoneticPr fontId="1"/>
  </si>
  <si>
    <r>
      <t>（経費率目標</t>
    </r>
    <r>
      <rPr>
        <sz val="10"/>
        <color rgb="FFFF0000"/>
        <rFont val="ＭＳ Ｐゴシック"/>
        <family val="3"/>
        <charset val="128"/>
        <scheme val="minor"/>
      </rPr>
      <t xml:space="preserve"> 45</t>
    </r>
    <r>
      <rPr>
        <sz val="10"/>
        <color theme="1"/>
        <rFont val="ＭＳ Ｐゴシック"/>
        <family val="3"/>
        <charset val="128"/>
        <scheme val="minor"/>
      </rPr>
      <t>%）</t>
    </r>
    <rPh sb="1" eb="3">
      <t>ケイヒ</t>
    </rPh>
    <rPh sb="3" eb="4">
      <t>リツ</t>
    </rPh>
    <rPh sb="4" eb="6">
      <t>モクヒョウ</t>
    </rPh>
    <phoneticPr fontId="1"/>
  </si>
  <si>
    <r>
      <t xml:space="preserve">（原価率目標 </t>
    </r>
    <r>
      <rPr>
        <sz val="10"/>
        <color rgb="FFFF0000"/>
        <rFont val="ＭＳ Ｐゴシック"/>
        <family val="3"/>
        <charset val="128"/>
        <scheme val="minor"/>
      </rPr>
      <t>30</t>
    </r>
    <r>
      <rPr>
        <sz val="10"/>
        <color theme="1"/>
        <rFont val="ＭＳ Ｐゴシック"/>
        <family val="2"/>
        <charset val="128"/>
        <scheme val="minor"/>
      </rPr>
      <t>%）</t>
    </r>
    <rPh sb="1" eb="3">
      <t>ゲンカ</t>
    </rPh>
    <rPh sb="3" eb="4">
      <t>リツ</t>
    </rPh>
    <rPh sb="4" eb="6">
      <t>モクヒョウ</t>
    </rPh>
    <phoneticPr fontId="1"/>
  </si>
  <si>
    <r>
      <t xml:space="preserve">（経費率目標 </t>
    </r>
    <r>
      <rPr>
        <sz val="10"/>
        <color rgb="FFFF0000"/>
        <rFont val="ＭＳ Ｐゴシック"/>
        <family val="3"/>
        <charset val="128"/>
        <scheme val="minor"/>
      </rPr>
      <t>45</t>
    </r>
    <r>
      <rPr>
        <sz val="10"/>
        <color theme="1"/>
        <rFont val="ＭＳ Ｐゴシック"/>
        <family val="2"/>
        <charset val="128"/>
        <scheme val="minor"/>
      </rPr>
      <t>%）</t>
    </r>
    <rPh sb="1" eb="3">
      <t>ケイヒ</t>
    </rPh>
    <rPh sb="3" eb="4">
      <t>リツ</t>
    </rPh>
    <rPh sb="4" eb="6">
      <t>モクヒョウ</t>
    </rPh>
    <phoneticPr fontId="1"/>
  </si>
  <si>
    <t>収益</t>
    <rPh sb="0" eb="2">
      <t>シュウエキ</t>
    </rPh>
    <phoneticPr fontId="1"/>
  </si>
  <si>
    <t>収益 － 事業主報酬 － 借入返済額 ＝</t>
    <rPh sb="0" eb="2">
      <t>シュウエキ</t>
    </rPh>
    <rPh sb="5" eb="8">
      <t>ジギョウヌシ</t>
    </rPh>
    <rPh sb="8" eb="10">
      <t>ホウシュウ</t>
    </rPh>
    <rPh sb="13" eb="15">
      <t>カリイレ</t>
    </rPh>
    <rPh sb="15" eb="17">
      <t>ヘンサイ</t>
    </rPh>
    <rPh sb="17" eb="18">
      <t>ガク</t>
    </rPh>
    <phoneticPr fontId="1"/>
  </si>
  <si>
    <t>収益 － 事業主報酬 ＝</t>
    <rPh sb="0" eb="2">
      <t>シュウエキ</t>
    </rPh>
    <rPh sb="5" eb="8">
      <t>ジギョウヌシ</t>
    </rPh>
    <rPh sb="8" eb="10">
      <t>ホウシュウ</t>
    </rPh>
    <rPh sb="10" eb="11">
      <t>ニュウキン</t>
    </rPh>
    <phoneticPr fontId="1"/>
  </si>
  <si>
    <t>パート・
アルバイト</t>
    <phoneticPr fontId="1"/>
  </si>
  <si>
    <t>カード</t>
    <phoneticPr fontId="1"/>
  </si>
  <si>
    <t>）</t>
    <phoneticPr fontId="1"/>
  </si>
  <si>
    <t>）</t>
    <phoneticPr fontId="1"/>
  </si>
  <si>
    <t>）</t>
    <phoneticPr fontId="1"/>
  </si>
  <si>
    <t>①</t>
    <phoneticPr fontId="1"/>
  </si>
  <si>
    <t>％）</t>
    <phoneticPr fontId="1"/>
  </si>
  <si>
    <t>②</t>
    <phoneticPr fontId="1"/>
  </si>
  <si>
    <t>％）</t>
    <phoneticPr fontId="1"/>
  </si>
  <si>
    <t>③</t>
    <phoneticPr fontId="1"/>
  </si>
  <si>
    <t>セールス
ポイント</t>
    <phoneticPr fontId="1"/>
  </si>
  <si>
    <t>フリガナ</t>
    <phoneticPr fontId="1"/>
  </si>
  <si>
    <t>シェア</t>
    <phoneticPr fontId="1"/>
  </si>
  <si>
    <t>（</t>
    <phoneticPr fontId="1"/>
  </si>
  <si>
    <t>％</t>
    <phoneticPr fontId="1"/>
  </si>
  <si>
    <t>ほか</t>
    <phoneticPr fontId="1"/>
  </si>
  <si>
    <t>％</t>
    <phoneticPr fontId="1"/>
  </si>
  <si>
    <t>①－②－③</t>
    <phoneticPr fontId="1"/>
  </si>
  <si>
    <t>（</t>
    <phoneticPr fontId="1"/>
  </si>
  <si>
    <t>ほか</t>
    <phoneticPr fontId="1"/>
  </si>
  <si>
    <t>金融機関使用欄</t>
    <rPh sb="0" eb="2">
      <t>キンユウ</t>
    </rPh>
    <rPh sb="2" eb="4">
      <t>キカン</t>
    </rPh>
    <rPh sb="4" eb="6">
      <t>シヨウ</t>
    </rPh>
    <phoneticPr fontId="1"/>
  </si>
  <si>
    <t>長野信用金庫からの借入</t>
    <rPh sb="0" eb="2">
      <t>ナガノ</t>
    </rPh>
    <rPh sb="2" eb="4">
      <t>シンヨウ</t>
    </rPh>
    <rPh sb="4" eb="6">
      <t>キンコ</t>
    </rPh>
    <rPh sb="9" eb="11">
      <t>カリイレ</t>
    </rPh>
    <phoneticPr fontId="1"/>
  </si>
  <si>
    <t>創　業　・ 新  事  業  計　画　書</t>
    <rPh sb="0" eb="1">
      <t>キズ</t>
    </rPh>
    <rPh sb="2" eb="3">
      <t>ギョウ</t>
    </rPh>
    <rPh sb="6" eb="7">
      <t>シン</t>
    </rPh>
    <rPh sb="9" eb="10">
      <t>コト</t>
    </rPh>
    <rPh sb="12" eb="13">
      <t>ギョウ</t>
    </rPh>
    <rPh sb="15" eb="16">
      <t>ケイ</t>
    </rPh>
    <rPh sb="17" eb="18">
      <t>ガ</t>
    </rPh>
    <rPh sb="19" eb="20">
      <t>ショ</t>
    </rPh>
    <phoneticPr fontId="1"/>
  </si>
  <si>
    <t>〔令和</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</si>
</sst>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
    <numFmt numFmtId="177" formatCode="0.00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sz val="9.5"/>
      <color theme="1"/>
      <name val="ＭＳ 明朝"/>
      <family val="1"/>
      <charset val="128"/>
    </font>
    <font>
      <b/>
      <sz val="16"/>
      <color theme="1"/>
      <name val="ＭＳ ゴシック"/>
      <family val="3"/>
      <charset val="128"/>
    </font>
    <font>
      <sz val="8"/>
      <color theme="1"/>
      <name val="ＭＳ 明朝"/>
      <family val="1"/>
      <charset val="128"/>
    </font>
    <font>
      <sz val="8"/>
      <color theme="1"/>
      <name val="ＭＳ ゴシック"/>
      <family val="3"/>
      <charset val="128"/>
    </font>
    <font>
      <sz val="10.5"/>
      <name val="ＭＳ 明朝"/>
      <family val="1"/>
      <charset val="128"/>
    </font>
    <font>
      <sz val="10"/>
      <name val="ＭＳ 明朝"/>
      <family val="1"/>
      <charset val="128"/>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s>
  <borders count="104">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dashed">
        <color indexed="64"/>
      </left>
      <right/>
      <top/>
      <bottom style="thin">
        <color indexed="64"/>
      </bottom>
      <diagonal/>
    </border>
    <border>
      <left/>
      <right style="dashed">
        <color indexed="64"/>
      </right>
      <top/>
      <bottom style="thin">
        <color auto="1"/>
      </bottom>
      <diagonal/>
    </border>
    <border>
      <left style="thin">
        <color indexed="64"/>
      </left>
      <right style="thin">
        <color indexed="64"/>
      </right>
      <top/>
      <bottom style="thin">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dashed">
        <color indexed="64"/>
      </left>
      <right/>
      <top/>
      <bottom/>
      <diagonal/>
    </border>
    <border>
      <left/>
      <right style="dashed">
        <color indexed="64"/>
      </right>
      <top/>
      <bottom/>
      <diagonal/>
    </border>
    <border>
      <left style="thin">
        <color indexed="64"/>
      </left>
      <right style="thin">
        <color indexed="64"/>
      </right>
      <top/>
      <bottom/>
      <diagonal/>
    </border>
    <border>
      <left/>
      <right style="dashed">
        <color indexed="64"/>
      </right>
      <top/>
      <bottom style="hair">
        <color auto="1"/>
      </bottom>
      <diagonal/>
    </border>
    <border>
      <left/>
      <right style="dashed">
        <color indexed="64"/>
      </right>
      <top style="hair">
        <color auto="1"/>
      </top>
      <bottom/>
      <diagonal/>
    </border>
    <border>
      <left/>
      <right style="hair">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right style="dashed">
        <color indexed="64"/>
      </right>
      <top style="thin">
        <color auto="1"/>
      </top>
      <bottom/>
      <diagonal/>
    </border>
    <border>
      <left style="thin">
        <color auto="1"/>
      </left>
      <right style="thin">
        <color auto="1"/>
      </right>
      <top style="thin">
        <color auto="1"/>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right style="dashed">
        <color indexed="64"/>
      </right>
      <top style="thin">
        <color auto="1"/>
      </top>
      <bottom style="hair">
        <color auto="1"/>
      </bottom>
      <diagonal/>
    </border>
    <border>
      <left/>
      <right style="dashed">
        <color auto="1"/>
      </right>
      <top style="hair">
        <color auto="1"/>
      </top>
      <bottom style="hair">
        <color auto="1"/>
      </bottom>
      <diagonal/>
    </border>
    <border>
      <left/>
      <right style="dashed">
        <color indexed="64"/>
      </right>
      <top style="hair">
        <color auto="1"/>
      </top>
      <bottom style="thin">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hair">
        <color auto="1"/>
      </right>
      <top style="thin">
        <color auto="1"/>
      </top>
      <bottom style="dotted">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auto="1"/>
      </bottom>
      <diagonal/>
    </border>
    <border>
      <left style="double">
        <color indexed="64"/>
      </left>
      <right style="thin">
        <color indexed="64"/>
      </right>
      <top style="hair">
        <color auto="1"/>
      </top>
      <bottom style="hair">
        <color auto="1"/>
      </bottom>
      <diagonal/>
    </border>
    <border>
      <left style="double">
        <color indexed="64"/>
      </left>
      <right style="thin">
        <color indexed="64"/>
      </right>
      <top style="hair">
        <color auto="1"/>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thin">
        <color auto="1"/>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auto="1"/>
      </left>
      <right style="hair">
        <color auto="1"/>
      </right>
      <top style="double">
        <color indexed="64"/>
      </top>
      <bottom/>
      <diagonal/>
    </border>
    <border>
      <left style="hair">
        <color auto="1"/>
      </left>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n">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double">
        <color indexed="64"/>
      </left>
      <right style="thin">
        <color indexed="64"/>
      </right>
      <top style="hair">
        <color auto="1"/>
      </top>
      <bottom/>
      <diagonal/>
    </border>
  </borders>
  <cellStyleXfs count="3">
    <xf numFmtId="0" fontId="0" fillId="0" borderId="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cellStyleXfs>
  <cellXfs count="546">
    <xf numFmtId="0" fontId="0" fillId="0" borderId="0" xfId="0">
      <alignment vertical="center"/>
    </xf>
    <xf numFmtId="0" fontId="0" fillId="0" borderId="0" xfId="0">
      <alignment vertical="center"/>
    </xf>
    <xf numFmtId="0" fontId="0" fillId="0" borderId="0" xfId="0" applyBorder="1">
      <alignment vertical="center"/>
    </xf>
    <xf numFmtId="0" fontId="8" fillId="0" borderId="0" xfId="0" applyFont="1">
      <alignment vertical="center"/>
    </xf>
    <xf numFmtId="0" fontId="0" fillId="0" borderId="0" xfId="0"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6" xfId="0" applyFont="1" applyBorder="1">
      <alignment vertical="center"/>
    </xf>
    <xf numFmtId="0" fontId="8" fillId="0" borderId="0" xfId="0" applyFont="1" applyBorder="1">
      <alignment vertical="center"/>
    </xf>
    <xf numFmtId="0" fontId="8" fillId="0" borderId="17"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8" xfId="0" applyFont="1" applyBorder="1">
      <alignment vertical="center"/>
    </xf>
    <xf numFmtId="0" fontId="3" fillId="0" borderId="3" xfId="0" applyFont="1" applyBorder="1">
      <alignment vertical="center"/>
    </xf>
    <xf numFmtId="0" fontId="7" fillId="0" borderId="3" xfId="0" applyFont="1" applyBorder="1">
      <alignment vertical="center"/>
    </xf>
    <xf numFmtId="0" fontId="8" fillId="0" borderId="5" xfId="0" applyFont="1" applyBorder="1">
      <alignment vertical="center"/>
    </xf>
    <xf numFmtId="0" fontId="8" fillId="0" borderId="2" xfId="0" applyFont="1" applyBorder="1">
      <alignment vertical="center"/>
    </xf>
    <xf numFmtId="0" fontId="8" fillId="0" borderId="1" xfId="0" applyFont="1" applyBorder="1">
      <alignment vertical="center"/>
    </xf>
    <xf numFmtId="0" fontId="8" fillId="0" borderId="7" xfId="0" applyFont="1" applyBorder="1">
      <alignment vertical="center"/>
    </xf>
    <xf numFmtId="0" fontId="8" fillId="0" borderId="26" xfId="0" applyFont="1" applyBorder="1">
      <alignment vertical="center"/>
    </xf>
    <xf numFmtId="0" fontId="8" fillId="0" borderId="13" xfId="0" applyFont="1" applyBorder="1">
      <alignment vertical="center"/>
    </xf>
    <xf numFmtId="0" fontId="7" fillId="0" borderId="22" xfId="0" applyFont="1" applyBorder="1">
      <alignment vertical="center"/>
    </xf>
    <xf numFmtId="0" fontId="7" fillId="0" borderId="16" xfId="0" applyFont="1" applyBorder="1">
      <alignment vertical="center"/>
    </xf>
    <xf numFmtId="0" fontId="7" fillId="0" borderId="28" xfId="0" applyFont="1" applyBorder="1">
      <alignment vertical="center"/>
    </xf>
    <xf numFmtId="0" fontId="7" fillId="0" borderId="18" xfId="0" applyFont="1" applyBorder="1">
      <alignment vertical="center"/>
    </xf>
    <xf numFmtId="0" fontId="10" fillId="0" borderId="0" xfId="0" applyFont="1">
      <alignment vertical="center"/>
    </xf>
    <xf numFmtId="0" fontId="0" fillId="0" borderId="13" xfId="0" applyBorder="1">
      <alignment vertical="center"/>
    </xf>
    <xf numFmtId="0" fontId="8" fillId="3" borderId="37" xfId="0" applyFont="1" applyFill="1" applyBorder="1">
      <alignment vertical="center"/>
    </xf>
    <xf numFmtId="0" fontId="7" fillId="0" borderId="29" xfId="0" applyFont="1" applyBorder="1" applyAlignment="1">
      <alignment horizontal="right" vertical="center"/>
    </xf>
    <xf numFmtId="0" fontId="7" fillId="0" borderId="14" xfId="0" applyFont="1" applyBorder="1">
      <alignment vertical="center"/>
    </xf>
    <xf numFmtId="0" fontId="9" fillId="0" borderId="14" xfId="0" applyFont="1" applyBorder="1">
      <alignment vertical="center"/>
    </xf>
    <xf numFmtId="0" fontId="9" fillId="0" borderId="14" xfId="0" applyFont="1" applyBorder="1" applyAlignment="1">
      <alignment horizontal="center" vertical="center"/>
    </xf>
    <xf numFmtId="0" fontId="8" fillId="3" borderId="49" xfId="0" applyFont="1" applyFill="1" applyBorder="1">
      <alignment vertical="center"/>
    </xf>
    <xf numFmtId="0" fontId="9" fillId="0" borderId="30" xfId="0" applyFont="1" applyBorder="1" applyAlignment="1">
      <alignment horizontal="center" vertical="center"/>
    </xf>
    <xf numFmtId="0" fontId="11" fillId="0" borderId="0" xfId="0" applyFont="1" applyBorder="1">
      <alignment vertical="center"/>
    </xf>
    <xf numFmtId="0" fontId="11" fillId="0" borderId="13" xfId="0" applyFont="1" applyBorder="1">
      <alignment vertical="center"/>
    </xf>
    <xf numFmtId="0" fontId="8" fillId="0" borderId="24" xfId="0" applyFont="1" applyBorder="1">
      <alignment vertical="center"/>
    </xf>
    <xf numFmtId="0" fontId="7" fillId="0" borderId="3" xfId="0" applyFont="1" applyBorder="1" applyAlignment="1">
      <alignment horizontal="right" vertical="center"/>
    </xf>
    <xf numFmtId="0" fontId="7" fillId="0" borderId="39" xfId="0" applyFont="1" applyBorder="1" applyAlignment="1">
      <alignment horizontal="center" vertical="center"/>
    </xf>
    <xf numFmtId="0" fontId="7" fillId="0" borderId="13" xfId="0" applyFont="1" applyBorder="1" applyAlignment="1">
      <alignment horizontal="right" vertical="center"/>
    </xf>
    <xf numFmtId="0" fontId="8" fillId="2" borderId="0" xfId="0" applyFont="1" applyFill="1">
      <alignment vertical="center"/>
    </xf>
    <xf numFmtId="0" fontId="5" fillId="0" borderId="9" xfId="0" applyFont="1" applyBorder="1">
      <alignment vertical="center"/>
    </xf>
    <xf numFmtId="0" fontId="5" fillId="0" borderId="2" xfId="0" applyFont="1" applyBorder="1">
      <alignment vertical="center"/>
    </xf>
    <xf numFmtId="0" fontId="6" fillId="0" borderId="2" xfId="0" applyFont="1" applyBorder="1">
      <alignment vertical="center"/>
    </xf>
    <xf numFmtId="0" fontId="6" fillId="0" borderId="6" xfId="0" applyFont="1" applyBorder="1">
      <alignment vertical="center"/>
    </xf>
    <xf numFmtId="0" fontId="8" fillId="0" borderId="2" xfId="0" applyFont="1" applyFill="1" applyBorder="1">
      <alignment vertical="center"/>
    </xf>
    <xf numFmtId="0" fontId="9" fillId="0" borderId="2" xfId="0" applyFont="1" applyBorder="1">
      <alignment vertical="center"/>
    </xf>
    <xf numFmtId="0" fontId="5" fillId="0" borderId="7"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0" xfId="0" applyFont="1" applyFill="1">
      <alignment vertical="center"/>
    </xf>
    <xf numFmtId="0" fontId="8" fillId="0" borderId="0" xfId="0" applyFont="1" applyFill="1" applyBorder="1">
      <alignment vertical="center"/>
    </xf>
    <xf numFmtId="0" fontId="5" fillId="0" borderId="11" xfId="0" applyFont="1" applyBorder="1">
      <alignment vertical="center"/>
    </xf>
    <xf numFmtId="0" fontId="5" fillId="0" borderId="1" xfId="0" applyFont="1" applyBorder="1">
      <alignment vertical="center"/>
    </xf>
    <xf numFmtId="0" fontId="6" fillId="0" borderId="1" xfId="0" applyFont="1" applyBorder="1">
      <alignment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13" xfId="0" applyFont="1" applyBorder="1">
      <alignment vertical="center"/>
    </xf>
    <xf numFmtId="0" fontId="3" fillId="3" borderId="16" xfId="0" applyFont="1" applyFill="1" applyBorder="1" applyAlignment="1">
      <alignment horizontal="center" vertical="center" shrinkToFit="1"/>
    </xf>
    <xf numFmtId="0" fontId="3" fillId="3" borderId="17" xfId="0"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lignment vertical="center"/>
    </xf>
    <xf numFmtId="0" fontId="3" fillId="0" borderId="16" xfId="0" applyFont="1" applyBorder="1">
      <alignment vertical="center"/>
    </xf>
    <xf numFmtId="0" fontId="3" fillId="0" borderId="0" xfId="0" applyFont="1" applyBorder="1">
      <alignment vertical="center"/>
    </xf>
    <xf numFmtId="0" fontId="8" fillId="0" borderId="0" xfId="0" applyFont="1" applyFill="1" applyBorder="1" applyAlignment="1">
      <alignment vertical="center" textRotation="255"/>
    </xf>
    <xf numFmtId="0" fontId="10" fillId="0" borderId="0" xfId="0" applyFont="1" applyFill="1" applyBorder="1" applyAlignment="1">
      <alignment vertical="center"/>
    </xf>
    <xf numFmtId="0" fontId="5" fillId="0" borderId="5" xfId="0" applyFont="1" applyBorder="1">
      <alignment vertical="center"/>
    </xf>
    <xf numFmtId="0" fontId="9" fillId="0" borderId="0" xfId="0" applyFont="1" applyBorder="1" applyProtection="1">
      <alignment vertical="center"/>
      <protection locked="0"/>
    </xf>
    <xf numFmtId="0" fontId="9" fillId="0" borderId="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8" fillId="3" borderId="16" xfId="0" applyFont="1" applyFill="1" applyBorder="1" applyProtection="1">
      <alignment vertical="center"/>
      <protection locked="0"/>
    </xf>
    <xf numFmtId="0" fontId="8" fillId="3" borderId="42" xfId="0" applyFont="1" applyFill="1" applyBorder="1">
      <alignment vertical="center"/>
    </xf>
    <xf numFmtId="0" fontId="13" fillId="0" borderId="21" xfId="0" applyFont="1" applyBorder="1">
      <alignment vertical="center"/>
    </xf>
    <xf numFmtId="0" fontId="13" fillId="0" borderId="9" xfId="0" applyFont="1" applyBorder="1" applyAlignment="1">
      <alignment horizontal="right" vertical="center"/>
    </xf>
    <xf numFmtId="0" fontId="0" fillId="0" borderId="0" xfId="0" applyAlignment="1">
      <alignment horizontal="right" vertical="center"/>
    </xf>
    <xf numFmtId="0" fontId="15"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pplyAlignment="1" applyProtection="1">
      <alignment vertical="center" shrinkToFit="1"/>
      <protection locked="0"/>
    </xf>
    <xf numFmtId="0" fontId="16" fillId="0" borderId="29" xfId="0" applyFont="1" applyBorder="1" applyAlignment="1">
      <alignment horizontal="right" vertical="center"/>
    </xf>
    <xf numFmtId="0" fontId="0" fillId="0" borderId="0" xfId="0" applyAlignment="1">
      <alignment horizontal="distributed" vertical="center"/>
    </xf>
    <xf numFmtId="0" fontId="0" fillId="0" borderId="0" xfId="0" applyAlignment="1">
      <alignment horizontal="distributed" vertical="center" indent="1"/>
    </xf>
    <xf numFmtId="0" fontId="0" fillId="0" borderId="46" xfId="0" applyBorder="1" applyAlignment="1">
      <alignment horizontal="distributed" vertical="center" indent="1"/>
    </xf>
    <xf numFmtId="0" fontId="0" fillId="0" borderId="39" xfId="0" applyBorder="1" applyAlignment="1">
      <alignment horizontal="distributed" vertical="center" indent="1"/>
    </xf>
    <xf numFmtId="0" fontId="0" fillId="0" borderId="79" xfId="0" applyBorder="1" applyAlignment="1">
      <alignment horizontal="center" vertical="center"/>
    </xf>
    <xf numFmtId="38" fontId="0" fillId="0" borderId="79" xfId="1" applyFont="1" applyBorder="1">
      <alignment vertical="center"/>
    </xf>
    <xf numFmtId="0" fontId="0" fillId="0" borderId="0" xfId="0" applyAlignment="1">
      <alignment vertical="center"/>
    </xf>
    <xf numFmtId="0" fontId="0" fillId="0" borderId="0" xfId="0" quotePrefix="1" applyAlignment="1">
      <alignment vertical="center"/>
    </xf>
    <xf numFmtId="0" fontId="0" fillId="0" borderId="26" xfId="0" applyBorder="1" applyAlignment="1">
      <alignment horizontal="distributed" vertical="center" indent="1"/>
    </xf>
    <xf numFmtId="38" fontId="0" fillId="0" borderId="42" xfId="1" applyFont="1" applyBorder="1">
      <alignment vertical="center"/>
    </xf>
    <xf numFmtId="38" fontId="0" fillId="5" borderId="79" xfId="1" applyFont="1" applyFill="1" applyBorder="1">
      <alignment vertical="center"/>
    </xf>
    <xf numFmtId="0" fontId="0" fillId="0" borderId="84" xfId="0" applyBorder="1" applyAlignment="1">
      <alignment horizontal="center" vertical="center"/>
    </xf>
    <xf numFmtId="38" fontId="0" fillId="0" borderId="84" xfId="1" applyFont="1" applyFill="1" applyBorder="1">
      <alignment vertical="center"/>
    </xf>
    <xf numFmtId="38" fontId="0" fillId="0" borderId="85" xfId="1" applyFont="1" applyFill="1" applyBorder="1">
      <alignment vertical="center"/>
    </xf>
    <xf numFmtId="38" fontId="0" fillId="0" borderId="86" xfId="1" applyFont="1" applyFill="1" applyBorder="1">
      <alignment vertical="center"/>
    </xf>
    <xf numFmtId="38" fontId="0" fillId="0" borderId="87" xfId="1" applyFont="1" applyFill="1" applyBorder="1">
      <alignment vertical="center"/>
    </xf>
    <xf numFmtId="176" fontId="5" fillId="0" borderId="88" xfId="2" applyNumberFormat="1" applyFont="1" applyFill="1" applyBorder="1" applyAlignment="1">
      <alignment horizontal="center" vertical="center"/>
    </xf>
    <xf numFmtId="176" fontId="5" fillId="0" borderId="89" xfId="2" applyNumberFormat="1" applyFont="1" applyFill="1" applyBorder="1" applyAlignment="1">
      <alignment horizontal="center" vertical="center"/>
    </xf>
    <xf numFmtId="38" fontId="0" fillId="0" borderId="84" xfId="1" applyFont="1" applyBorder="1">
      <alignment vertical="center"/>
    </xf>
    <xf numFmtId="38" fontId="0" fillId="0" borderId="88" xfId="1" applyFont="1" applyFill="1" applyBorder="1">
      <alignment vertical="center"/>
    </xf>
    <xf numFmtId="0" fontId="0" fillId="0" borderId="19" xfId="0" applyBorder="1" applyAlignment="1">
      <alignment horizontal="distributed" vertical="center" indent="1"/>
    </xf>
    <xf numFmtId="38" fontId="0" fillId="0" borderId="49" xfId="1" applyFont="1" applyBorder="1">
      <alignment vertical="center"/>
    </xf>
    <xf numFmtId="38" fontId="0" fillId="0" borderId="90" xfId="1" applyFont="1" applyFill="1" applyBorder="1">
      <alignment vertical="center"/>
    </xf>
    <xf numFmtId="38" fontId="0" fillId="0" borderId="0" xfId="0" applyNumberFormat="1" applyAlignment="1">
      <alignment vertical="center"/>
    </xf>
    <xf numFmtId="0" fontId="0" fillId="0" borderId="46" xfId="0" applyFill="1" applyBorder="1" applyAlignment="1">
      <alignment horizontal="distributed" vertical="center" indent="1"/>
    </xf>
    <xf numFmtId="38" fontId="0" fillId="0" borderId="37" xfId="1" applyFont="1" applyBorder="1">
      <alignment vertical="center"/>
    </xf>
    <xf numFmtId="38" fontId="0" fillId="0" borderId="89" xfId="1" applyFont="1" applyBorder="1">
      <alignment vertical="center"/>
    </xf>
    <xf numFmtId="38" fontId="0" fillId="0" borderId="91" xfId="1" applyFont="1" applyBorder="1">
      <alignment vertical="center"/>
    </xf>
    <xf numFmtId="38" fontId="0" fillId="0" borderId="94" xfId="1" applyFont="1" applyBorder="1">
      <alignment vertical="center"/>
    </xf>
    <xf numFmtId="38" fontId="0" fillId="0" borderId="95" xfId="1" applyFont="1" applyBorder="1">
      <alignment vertical="center"/>
    </xf>
    <xf numFmtId="38" fontId="0" fillId="0" borderId="98" xfId="1" applyFont="1" applyBorder="1">
      <alignment vertical="center"/>
    </xf>
    <xf numFmtId="38" fontId="0" fillId="0" borderId="99" xfId="1" applyFont="1" applyBorder="1">
      <alignment vertical="center"/>
    </xf>
    <xf numFmtId="38" fontId="0" fillId="0" borderId="90" xfId="1" applyFont="1" applyBorder="1">
      <alignment vertical="center"/>
    </xf>
    <xf numFmtId="0" fontId="18" fillId="0" borderId="0" xfId="0" applyFont="1">
      <alignment vertical="center"/>
    </xf>
    <xf numFmtId="0" fontId="5" fillId="4" borderId="26" xfId="0" applyFont="1" applyFill="1" applyBorder="1" applyAlignment="1">
      <alignment horizontal="center" vertical="center"/>
    </xf>
    <xf numFmtId="38" fontId="0" fillId="0" borderId="103" xfId="1" applyFont="1" applyFill="1" applyBorder="1">
      <alignment vertical="center"/>
    </xf>
    <xf numFmtId="38" fontId="0" fillId="3" borderId="81" xfId="1" applyFont="1" applyFill="1" applyBorder="1">
      <alignment vertical="center"/>
    </xf>
    <xf numFmtId="38" fontId="0" fillId="3" borderId="46" xfId="1" applyFont="1" applyFill="1" applyBorder="1">
      <alignment vertical="center"/>
    </xf>
    <xf numFmtId="38" fontId="0" fillId="3" borderId="82" xfId="1" applyFont="1" applyFill="1" applyBorder="1">
      <alignment vertical="center"/>
    </xf>
    <xf numFmtId="38" fontId="0" fillId="3" borderId="39" xfId="1" applyFont="1" applyFill="1" applyBorder="1">
      <alignment vertical="center"/>
    </xf>
    <xf numFmtId="38" fontId="0" fillId="3" borderId="61" xfId="1" applyFont="1" applyFill="1" applyBorder="1">
      <alignment vertical="center"/>
    </xf>
    <xf numFmtId="38" fontId="0" fillId="3" borderId="20" xfId="1" applyFont="1" applyFill="1" applyBorder="1">
      <alignment vertical="center"/>
    </xf>
    <xf numFmtId="38" fontId="0" fillId="3" borderId="83" xfId="1" applyFont="1" applyFill="1" applyBorder="1">
      <alignment vertical="center"/>
    </xf>
    <xf numFmtId="38" fontId="0" fillId="3" borderId="34" xfId="1" applyFont="1" applyFill="1" applyBorder="1">
      <alignment vertical="center"/>
    </xf>
    <xf numFmtId="38" fontId="0" fillId="3" borderId="79" xfId="1" applyFont="1" applyFill="1" applyBorder="1">
      <alignment vertical="center"/>
    </xf>
    <xf numFmtId="38" fontId="0" fillId="3" borderId="30" xfId="1" applyFont="1" applyFill="1" applyBorder="1">
      <alignment vertical="center"/>
    </xf>
    <xf numFmtId="38" fontId="0" fillId="3" borderId="49" xfId="1" applyFont="1" applyFill="1" applyBorder="1">
      <alignment vertical="center"/>
    </xf>
    <xf numFmtId="0" fontId="0" fillId="0" borderId="39" xfId="0" applyFill="1" applyBorder="1" applyAlignment="1">
      <alignment horizontal="distributed" vertical="center" indent="1"/>
    </xf>
    <xf numFmtId="38" fontId="0" fillId="0" borderId="82" xfId="1" applyFont="1" applyFill="1" applyBorder="1">
      <alignment vertical="center"/>
    </xf>
    <xf numFmtId="38" fontId="0" fillId="0" borderId="79" xfId="1" applyFont="1" applyFill="1" applyBorder="1">
      <alignment vertical="center"/>
    </xf>
    <xf numFmtId="38" fontId="0" fillId="0" borderId="30" xfId="1" applyFont="1" applyFill="1" applyBorder="1">
      <alignment vertical="center"/>
    </xf>
    <xf numFmtId="0" fontId="0" fillId="3" borderId="39" xfId="0" applyFill="1" applyBorder="1" applyAlignment="1">
      <alignment horizontal="distributed" vertical="center" indent="1"/>
    </xf>
    <xf numFmtId="0" fontId="0" fillId="3" borderId="20" xfId="0" applyFill="1" applyBorder="1" applyAlignment="1">
      <alignment horizontal="distributed" vertical="center" indent="1"/>
    </xf>
    <xf numFmtId="0" fontId="0" fillId="3" borderId="34" xfId="0" applyFill="1" applyBorder="1" applyAlignment="1">
      <alignment horizontal="distributed" vertical="center" indent="1"/>
    </xf>
    <xf numFmtId="0" fontId="0" fillId="3" borderId="39" xfId="0" applyFill="1" applyBorder="1">
      <alignment vertical="center"/>
    </xf>
    <xf numFmtId="176" fontId="5" fillId="0" borderId="42" xfId="2" applyNumberFormat="1" applyFont="1" applyFill="1" applyBorder="1" applyAlignment="1">
      <alignment horizontal="center" vertical="center"/>
    </xf>
    <xf numFmtId="176" fontId="5" fillId="0" borderId="26" xfId="2" applyNumberFormat="1" applyFont="1" applyFill="1" applyBorder="1" applyAlignment="1">
      <alignment horizontal="center" vertical="center"/>
    </xf>
    <xf numFmtId="176" fontId="5" fillId="0" borderId="37" xfId="2" applyNumberFormat="1" applyFont="1" applyFill="1" applyBorder="1" applyAlignment="1">
      <alignment horizontal="center" vertical="center"/>
    </xf>
    <xf numFmtId="176" fontId="5" fillId="0" borderId="28" xfId="2" applyNumberFormat="1" applyFont="1" applyFill="1" applyBorder="1" applyAlignment="1">
      <alignment horizontal="center" vertical="center"/>
    </xf>
    <xf numFmtId="38" fontId="0" fillId="3" borderId="84" xfId="1" applyFont="1" applyFill="1" applyBorder="1">
      <alignment vertical="center"/>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7" fillId="0" borderId="19" xfId="0" applyFont="1" applyBorder="1">
      <alignment vertical="center"/>
    </xf>
    <xf numFmtId="0" fontId="7" fillId="0" borderId="13" xfId="0" applyFont="1" applyBorder="1">
      <alignment vertical="center"/>
    </xf>
    <xf numFmtId="0" fontId="7" fillId="0" borderId="13" xfId="0" applyFont="1" applyBorder="1" applyAlignment="1">
      <alignment horizontal="center"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26" xfId="0" applyFont="1" applyBorder="1">
      <alignment vertical="center"/>
    </xf>
    <xf numFmtId="0" fontId="7" fillId="0" borderId="0" xfId="0" applyFont="1" applyBorder="1">
      <alignment vertical="center"/>
    </xf>
    <xf numFmtId="0" fontId="7" fillId="3" borderId="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26" xfId="0" applyFont="1" applyFill="1" applyBorder="1" applyAlignment="1">
      <alignment horizontal="distributed" vertical="center"/>
    </xf>
    <xf numFmtId="0" fontId="9" fillId="0" borderId="14" xfId="0" applyFont="1" applyBorder="1" applyAlignment="1" applyProtection="1">
      <alignment vertical="center" shrinkToFit="1"/>
      <protection locked="0"/>
    </xf>
    <xf numFmtId="38" fontId="0" fillId="3" borderId="79" xfId="1" applyFont="1" applyFill="1" applyBorder="1" applyProtection="1">
      <alignment vertical="center"/>
      <protection locked="0"/>
    </xf>
    <xf numFmtId="38" fontId="0" fillId="3" borderId="81" xfId="1" applyFont="1" applyFill="1" applyBorder="1" applyProtection="1">
      <alignment vertical="center"/>
      <protection locked="0"/>
    </xf>
    <xf numFmtId="38" fontId="0" fillId="3" borderId="46" xfId="1" applyFont="1" applyFill="1" applyBorder="1" applyProtection="1">
      <alignment vertical="center"/>
      <protection locked="0"/>
    </xf>
    <xf numFmtId="38" fontId="0" fillId="3" borderId="82" xfId="1" applyFont="1" applyFill="1" applyBorder="1" applyProtection="1">
      <alignment vertical="center"/>
      <protection locked="0"/>
    </xf>
    <xf numFmtId="38" fontId="0" fillId="3" borderId="39" xfId="1" applyFont="1" applyFill="1" applyBorder="1" applyProtection="1">
      <alignment vertical="center"/>
      <protection locked="0"/>
    </xf>
    <xf numFmtId="0" fontId="0" fillId="3" borderId="39" xfId="0" applyFill="1" applyBorder="1" applyAlignment="1" applyProtection="1">
      <alignment horizontal="distributed" vertical="center" indent="1"/>
      <protection locked="0"/>
    </xf>
    <xf numFmtId="0" fontId="0" fillId="3" borderId="20" xfId="0" applyFill="1" applyBorder="1" applyAlignment="1" applyProtection="1">
      <alignment horizontal="distributed" vertical="center" indent="1"/>
      <protection locked="0"/>
    </xf>
    <xf numFmtId="38" fontId="0" fillId="3" borderId="61" xfId="1" applyFont="1" applyFill="1" applyBorder="1" applyProtection="1">
      <alignment vertical="center"/>
      <protection locked="0"/>
    </xf>
    <xf numFmtId="38" fontId="0" fillId="3" borderId="20" xfId="1" applyFont="1" applyFill="1" applyBorder="1" applyProtection="1">
      <alignment vertical="center"/>
      <protection locked="0"/>
    </xf>
    <xf numFmtId="0" fontId="0" fillId="3" borderId="34" xfId="0" applyFill="1" applyBorder="1" applyAlignment="1" applyProtection="1">
      <alignment horizontal="distributed" vertical="center" indent="1"/>
      <protection locked="0"/>
    </xf>
    <xf numFmtId="38" fontId="0" fillId="3" borderId="83" xfId="1" applyFont="1" applyFill="1" applyBorder="1" applyProtection="1">
      <alignment vertical="center"/>
      <protection locked="0"/>
    </xf>
    <xf numFmtId="38" fontId="0" fillId="3" borderId="34" xfId="1" applyFont="1" applyFill="1" applyBorder="1" applyProtection="1">
      <alignment vertical="center"/>
      <protection locked="0"/>
    </xf>
    <xf numFmtId="38" fontId="0" fillId="3" borderId="30" xfId="1" applyFont="1" applyFill="1" applyBorder="1" applyProtection="1">
      <alignment vertical="center"/>
      <protection locked="0"/>
    </xf>
    <xf numFmtId="38" fontId="0" fillId="3" borderId="49" xfId="1" applyFont="1" applyFill="1" applyBorder="1" applyProtection="1">
      <alignment vertical="center"/>
      <protection locked="0"/>
    </xf>
    <xf numFmtId="0" fontId="5" fillId="4" borderId="26" xfId="0" applyFont="1" applyFill="1" applyBorder="1" applyAlignment="1" applyProtection="1">
      <alignment horizontal="center" vertical="center"/>
      <protection locked="0"/>
    </xf>
    <xf numFmtId="0" fontId="0" fillId="3" borderId="39" xfId="0" applyFill="1" applyBorder="1" applyProtection="1">
      <alignment vertical="center"/>
      <protection locked="0"/>
    </xf>
    <xf numFmtId="38" fontId="0" fillId="0" borderId="79" xfId="1" applyFont="1" applyBorder="1" applyProtection="1">
      <alignment vertical="center"/>
    </xf>
    <xf numFmtId="0" fontId="8" fillId="0" borderId="0" xfId="0" applyFont="1" applyFill="1" applyAlignment="1" applyProtection="1">
      <alignment horizontal="center" vertical="top"/>
      <protection locked="0"/>
    </xf>
    <xf numFmtId="0" fontId="9" fillId="0" borderId="0" xfId="0" applyFont="1" applyFill="1" applyAlignment="1">
      <alignment horizontal="center" vertical="top"/>
    </xf>
    <xf numFmtId="0" fontId="8" fillId="0" borderId="0" xfId="0" applyFont="1" applyFill="1" applyBorder="1" applyAlignment="1" applyProtection="1">
      <protection locked="0"/>
    </xf>
    <xf numFmtId="0" fontId="8" fillId="0" borderId="2" xfId="0" applyFont="1" applyFill="1" applyBorder="1" applyAlignment="1" applyProtection="1">
      <protection locked="0"/>
    </xf>
    <xf numFmtId="0" fontId="7" fillId="0" borderId="46"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63" xfId="0" applyFont="1" applyFill="1" applyBorder="1" applyAlignment="1" applyProtection="1">
      <alignment vertical="center"/>
      <protection locked="0"/>
    </xf>
    <xf numFmtId="0" fontId="7" fillId="3" borderId="51"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9" xfId="0" applyFont="1" applyFill="1" applyBorder="1" applyAlignment="1">
      <alignment horizontal="distributed" vertical="center" wrapText="1"/>
    </xf>
    <xf numFmtId="0" fontId="7" fillId="3" borderId="13"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28" xfId="0" applyFont="1" applyFill="1" applyBorder="1" applyAlignment="1">
      <alignment horizontal="distributed" vertical="center"/>
    </xf>
    <xf numFmtId="0" fontId="7" fillId="3" borderId="16" xfId="0" applyFont="1" applyFill="1" applyBorder="1" applyAlignment="1">
      <alignment horizontal="distributed" vertical="center"/>
    </xf>
    <xf numFmtId="0" fontId="7" fillId="3" borderId="22" xfId="0" applyFont="1" applyFill="1" applyBorder="1" applyAlignment="1">
      <alignment horizontal="distributed" vertical="center"/>
    </xf>
    <xf numFmtId="0" fontId="12" fillId="0" borderId="0" xfId="0" applyFont="1" applyAlignment="1">
      <alignment vertical="top"/>
    </xf>
    <xf numFmtId="0" fontId="7" fillId="0" borderId="34" xfId="0" applyFont="1" applyFill="1" applyBorder="1" applyAlignment="1" applyProtection="1">
      <alignment vertical="center"/>
      <protection locked="0"/>
    </xf>
    <xf numFmtId="0" fontId="7" fillId="0" borderId="31" xfId="0" applyFont="1" applyFill="1" applyBorder="1" applyAlignment="1" applyProtection="1">
      <alignment vertical="center"/>
      <protection locked="0"/>
    </xf>
    <xf numFmtId="0" fontId="7" fillId="0" borderId="65" xfId="0" applyFont="1" applyFill="1" applyBorder="1" applyAlignment="1" applyProtection="1">
      <alignment vertical="center"/>
      <protection locked="0"/>
    </xf>
    <xf numFmtId="0" fontId="8" fillId="0" borderId="35" xfId="0" applyFont="1" applyBorder="1" applyAlignment="1" applyProtection="1">
      <alignment vertical="center"/>
    </xf>
    <xf numFmtId="0" fontId="8" fillId="0" borderId="16" xfId="0" applyFont="1" applyBorder="1" applyAlignment="1" applyProtection="1">
      <alignment vertical="center"/>
    </xf>
    <xf numFmtId="0" fontId="8" fillId="0" borderId="22" xfId="0" applyFont="1" applyBorder="1" applyAlignment="1" applyProtection="1">
      <alignment vertical="center"/>
    </xf>
    <xf numFmtId="0" fontId="7" fillId="3" borderId="3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9"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64" xfId="0" applyFont="1" applyFill="1" applyBorder="1" applyAlignment="1" applyProtection="1">
      <alignment vertical="center"/>
      <protection locked="0"/>
    </xf>
    <xf numFmtId="0" fontId="8" fillId="0" borderId="50" xfId="0" applyFont="1" applyBorder="1" applyAlignment="1" applyProtection="1">
      <alignment vertical="center"/>
    </xf>
    <xf numFmtId="0" fontId="8" fillId="0" borderId="13" xfId="0" applyFont="1" applyBorder="1" applyAlignment="1" applyProtection="1">
      <alignment vertical="center"/>
    </xf>
    <xf numFmtId="0" fontId="8" fillId="0" borderId="18" xfId="0" applyFont="1" applyBorder="1" applyAlignment="1" applyProtection="1">
      <alignment vertical="center"/>
    </xf>
    <xf numFmtId="0" fontId="8" fillId="0" borderId="16" xfId="0" applyFont="1" applyBorder="1" applyAlignment="1" applyProtection="1">
      <alignment vertical="center"/>
      <protection locked="0"/>
    </xf>
    <xf numFmtId="0" fontId="8" fillId="0" borderId="40" xfId="0" applyFont="1" applyBorder="1" applyAlignment="1" applyProtection="1">
      <alignment vertical="center"/>
    </xf>
    <xf numFmtId="0" fontId="8" fillId="0" borderId="0" xfId="0" applyFont="1" applyBorder="1" applyAlignment="1" applyProtection="1">
      <alignment vertical="center"/>
    </xf>
    <xf numFmtId="0" fontId="8" fillId="0" borderId="27" xfId="0" applyFont="1" applyBorder="1" applyAlignment="1" applyProtection="1">
      <alignment vertical="center"/>
    </xf>
    <xf numFmtId="0" fontId="0" fillId="0" borderId="19" xfId="0" applyBorder="1" applyAlignment="1" applyProtection="1">
      <alignment vertical="center"/>
      <protection locked="0"/>
    </xf>
    <xf numFmtId="0" fontId="0" fillId="0" borderId="13" xfId="0" applyBorder="1" applyAlignment="1" applyProtection="1">
      <alignment vertical="center"/>
      <protection locked="0"/>
    </xf>
    <xf numFmtId="0" fontId="0" fillId="0" borderId="28" xfId="0" applyBorder="1" applyAlignment="1" applyProtection="1">
      <alignment vertical="center"/>
      <protection locked="0"/>
    </xf>
    <xf numFmtId="0" fontId="0" fillId="0" borderId="16" xfId="0" applyBorder="1" applyAlignment="1" applyProtection="1">
      <alignment vertical="center"/>
      <protection locked="0"/>
    </xf>
    <xf numFmtId="0" fontId="7" fillId="3" borderId="13" xfId="0" applyFont="1" applyFill="1" applyBorder="1" applyAlignment="1">
      <alignment horizontal="distributed" vertical="center" wrapText="1"/>
    </xf>
    <xf numFmtId="0" fontId="7" fillId="3" borderId="18" xfId="0" applyFont="1" applyFill="1" applyBorder="1" applyAlignment="1">
      <alignment horizontal="distributed" vertical="center" wrapText="1"/>
    </xf>
    <xf numFmtId="0" fontId="7" fillId="3" borderId="28"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22" xfId="0" applyFont="1" applyFill="1" applyBorder="1" applyAlignment="1">
      <alignment horizontal="distributed" vertical="center" wrapText="1"/>
    </xf>
    <xf numFmtId="0" fontId="8" fillId="0" borderId="19"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46"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45"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0" fillId="0" borderId="12" xfId="0" applyBorder="1" applyAlignment="1" applyProtection="1">
      <alignment vertical="center"/>
      <protection locked="0"/>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8" fillId="0" borderId="66"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7" fillId="0" borderId="27" xfId="0" applyFont="1" applyBorder="1" applyAlignment="1">
      <alignment horizontal="center" vertical="center"/>
    </xf>
    <xf numFmtId="0" fontId="7" fillId="3" borderId="49" xfId="0" applyFont="1" applyFill="1" applyBorder="1" applyAlignment="1">
      <alignment horizontal="center" vertical="center" textRotation="255" shrinkToFit="1"/>
    </xf>
    <xf numFmtId="0" fontId="7" fillId="3" borderId="42" xfId="0" applyFont="1" applyFill="1" applyBorder="1" applyAlignment="1">
      <alignment horizontal="center" vertical="center" textRotation="255" shrinkToFit="1"/>
    </xf>
    <xf numFmtId="0" fontId="7" fillId="3" borderId="37" xfId="0" applyFont="1" applyFill="1" applyBorder="1" applyAlignment="1">
      <alignment horizontal="center" vertical="center" textRotation="255" shrinkToFit="1"/>
    </xf>
    <xf numFmtId="0" fontId="8" fillId="0" borderId="39"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8" xfId="0" applyFont="1" applyBorder="1" applyAlignment="1" applyProtection="1">
      <alignment vertical="center" shrinkToFit="1"/>
      <protection locked="0"/>
    </xf>
    <xf numFmtId="0" fontId="0" fillId="0" borderId="4" xfId="0" applyBorder="1" applyAlignment="1" applyProtection="1">
      <alignment vertical="center"/>
      <protection locked="0"/>
    </xf>
    <xf numFmtId="0" fontId="0" fillId="0" borderId="3" xfId="0" applyBorder="1" applyAlignment="1" applyProtection="1">
      <alignment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7" fillId="0" borderId="38" xfId="0" applyFont="1" applyBorder="1" applyAlignment="1">
      <alignment horizontal="center" vertical="center"/>
    </xf>
    <xf numFmtId="0" fontId="7" fillId="0" borderId="46" xfId="0" applyFont="1" applyBorder="1" applyAlignment="1" applyProtection="1">
      <alignment vertical="center" shrinkToFit="1"/>
      <protection locked="0"/>
    </xf>
    <xf numFmtId="0" fontId="7" fillId="0" borderId="12" xfId="0" applyFont="1" applyBorder="1" applyAlignment="1" applyProtection="1">
      <alignment vertical="center" shrinkToFit="1"/>
      <protection locked="0"/>
    </xf>
    <xf numFmtId="0" fontId="7" fillId="0" borderId="45" xfId="0" applyFont="1" applyBorder="1" applyAlignment="1" applyProtection="1">
      <alignment vertical="center" shrinkToFit="1"/>
      <protection locked="0"/>
    </xf>
    <xf numFmtId="0" fontId="8" fillId="0" borderId="66" xfId="0" applyFont="1" applyBorder="1" applyAlignment="1" applyProtection="1">
      <alignment vertical="center" shrinkToFit="1"/>
      <protection locked="0"/>
    </xf>
    <xf numFmtId="0" fontId="8" fillId="0" borderId="63" xfId="0" applyFont="1" applyBorder="1" applyAlignment="1" applyProtection="1">
      <alignment vertical="center" shrinkToFit="1"/>
      <protection locked="0"/>
    </xf>
    <xf numFmtId="0" fontId="8" fillId="0" borderId="34"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8" fillId="0" borderId="33" xfId="0" applyFont="1" applyBorder="1" applyAlignment="1" applyProtection="1">
      <alignment vertical="center" shrinkToFit="1"/>
      <protection locked="0"/>
    </xf>
    <xf numFmtId="0" fontId="0" fillId="0" borderId="32" xfId="0" applyBorder="1" applyAlignment="1" applyProtection="1">
      <alignment vertical="center"/>
      <protection locked="0"/>
    </xf>
    <xf numFmtId="0" fontId="0" fillId="0" borderId="31" xfId="0" applyBorder="1" applyAlignment="1" applyProtection="1">
      <alignment vertical="center"/>
      <protection locked="0"/>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8" fillId="0" borderId="32"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7" fillId="0" borderId="22" xfId="0" applyFont="1" applyBorder="1" applyAlignment="1">
      <alignment horizontal="center" vertical="center"/>
    </xf>
    <xf numFmtId="0" fontId="7" fillId="0" borderId="39"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8" fillId="0" borderId="4" xfId="0" applyFont="1" applyBorder="1" applyAlignment="1" applyProtection="1">
      <alignment vertical="center" shrinkToFit="1"/>
      <protection locked="0"/>
    </xf>
    <xf numFmtId="0" fontId="8" fillId="0" borderId="64" xfId="0" applyFont="1" applyBorder="1" applyAlignment="1" applyProtection="1">
      <alignment vertical="center" shrinkToFit="1"/>
      <protection locked="0"/>
    </xf>
    <xf numFmtId="0" fontId="24" fillId="0" borderId="25" xfId="0" applyFont="1" applyBorder="1" applyAlignment="1" applyProtection="1">
      <alignment vertical="center"/>
      <protection locked="0"/>
    </xf>
    <xf numFmtId="0" fontId="24" fillId="0" borderId="13"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2" xfId="0" applyFont="1" applyBorder="1" applyAlignment="1" applyProtection="1">
      <alignment vertical="center"/>
      <protection locked="0"/>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62" xfId="0" applyFont="1" applyBorder="1" applyAlignment="1">
      <alignment horizontal="center" vertical="center"/>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3" borderId="49"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0" borderId="19" xfId="0" applyFont="1" applyBorder="1" applyAlignment="1">
      <alignment vertical="center"/>
    </xf>
    <xf numFmtId="0" fontId="7" fillId="0" borderId="13" xfId="0" applyFont="1" applyBorder="1" applyAlignment="1">
      <alignment vertical="center"/>
    </xf>
    <xf numFmtId="0" fontId="7" fillId="0" borderId="23" xfId="0" applyFont="1" applyBorder="1" applyAlignment="1">
      <alignment vertical="center"/>
    </xf>
    <xf numFmtId="0" fontId="8" fillId="0" borderId="25" xfId="0" applyFont="1" applyBorder="1" applyAlignment="1" applyProtection="1">
      <alignment vertical="center"/>
      <protection locked="0"/>
    </xf>
    <xf numFmtId="0" fontId="7" fillId="0" borderId="19" xfId="0" applyFont="1" applyBorder="1">
      <alignment vertical="center"/>
    </xf>
    <xf numFmtId="0" fontId="7" fillId="0" borderId="13" xfId="0" applyFont="1" applyBorder="1">
      <alignment vertical="center"/>
    </xf>
    <xf numFmtId="0" fontId="7" fillId="0" borderId="21" xfId="0" applyFont="1" applyBorder="1">
      <alignment vertical="center"/>
    </xf>
    <xf numFmtId="0" fontId="7" fillId="0" borderId="2" xfId="0" applyFont="1" applyBorder="1">
      <alignment vertical="center"/>
    </xf>
    <xf numFmtId="0" fontId="24" fillId="0" borderId="10" xfId="0" applyFont="1" applyBorder="1" applyAlignment="1" applyProtection="1">
      <alignment vertical="center"/>
      <protection locked="0"/>
    </xf>
    <xf numFmtId="0" fontId="24" fillId="0" borderId="1" xfId="0" applyFont="1" applyBorder="1" applyAlignment="1" applyProtection="1">
      <alignment vertical="center"/>
      <protection locked="0"/>
    </xf>
    <xf numFmtId="0" fontId="7" fillId="0" borderId="1" xfId="0" applyFont="1" applyBorder="1" applyAlignment="1">
      <alignment horizontal="center" vertical="center"/>
    </xf>
    <xf numFmtId="0" fontId="7" fillId="0" borderId="60" xfId="0" applyFont="1" applyBorder="1" applyAlignment="1">
      <alignment horizontal="center" vertical="center"/>
    </xf>
    <xf numFmtId="0" fontId="7" fillId="3" borderId="26" xfId="0" applyFont="1" applyFill="1" applyBorder="1" applyAlignment="1">
      <alignment horizontal="distributed" vertical="center" wrapText="1"/>
    </xf>
    <xf numFmtId="0" fontId="7" fillId="3" borderId="0" xfId="0" applyFont="1" applyFill="1" applyBorder="1" applyAlignment="1">
      <alignment horizontal="distributed" vertical="center"/>
    </xf>
    <xf numFmtId="0" fontId="7" fillId="3" borderId="27" xfId="0" applyFont="1" applyFill="1" applyBorder="1" applyAlignment="1">
      <alignment horizontal="distributed" vertical="center"/>
    </xf>
    <xf numFmtId="0" fontId="8" fillId="0" borderId="26" xfId="0" applyFont="1" applyBorder="1" applyAlignment="1" applyProtection="1">
      <alignment vertical="center"/>
      <protection locked="0"/>
    </xf>
    <xf numFmtId="0" fontId="7" fillId="0" borderId="26" xfId="0" applyFont="1" applyBorder="1">
      <alignment vertical="center"/>
    </xf>
    <xf numFmtId="0" fontId="7" fillId="0" borderId="0" xfId="0" applyFont="1" applyBorder="1">
      <alignment vertical="center"/>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7" fillId="0" borderId="34"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7" fillId="0" borderId="2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8" fillId="0" borderId="28" xfId="0" applyFont="1" applyBorder="1" applyAlignment="1" applyProtection="1">
      <alignment vertical="center"/>
      <protection locked="0"/>
    </xf>
    <xf numFmtId="0" fontId="7" fillId="0" borderId="16" xfId="0" applyFont="1" applyBorder="1" applyAlignment="1">
      <alignment horizontal="distributed" vertical="center"/>
    </xf>
    <xf numFmtId="0" fontId="2" fillId="0" borderId="16" xfId="0" applyFont="1" applyBorder="1" applyAlignment="1">
      <alignment horizontal="distributed" vertical="center"/>
    </xf>
    <xf numFmtId="0" fontId="8" fillId="0" borderId="16" xfId="0" applyFont="1" applyBorder="1" applyAlignment="1" applyProtection="1">
      <alignment horizontal="center" vertical="center"/>
      <protection locked="0"/>
    </xf>
    <xf numFmtId="0" fontId="7" fillId="0" borderId="16" xfId="0" applyFont="1" applyBorder="1" applyAlignment="1">
      <alignment horizontal="right" vertical="center"/>
    </xf>
    <xf numFmtId="0" fontId="8" fillId="0" borderId="2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2" xfId="0" applyBorder="1" applyAlignment="1" applyProtection="1">
      <alignment vertical="center"/>
      <protection locked="0"/>
    </xf>
    <xf numFmtId="0" fontId="0" fillId="0" borderId="62" xfId="0" applyBorder="1" applyAlignment="1" applyProtection="1">
      <alignment vertical="center"/>
      <protection locked="0"/>
    </xf>
    <xf numFmtId="0" fontId="7" fillId="3" borderId="30"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29" xfId="0" applyFont="1" applyFill="1" applyBorder="1" applyAlignment="1">
      <alignment horizontal="distributed" vertical="center"/>
    </xf>
    <xf numFmtId="0" fontId="9" fillId="0" borderId="14" xfId="0" applyFont="1" applyBorder="1" applyAlignment="1" applyProtection="1">
      <alignment vertical="center" shrinkToFit="1"/>
      <protection locked="0"/>
    </xf>
    <xf numFmtId="0" fontId="7" fillId="0" borderId="21" xfId="0" applyFont="1" applyBorder="1" applyAlignment="1">
      <alignment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20" xfId="0" applyFont="1" applyBorder="1">
      <alignment vertical="center"/>
    </xf>
    <xf numFmtId="0" fontId="7" fillId="0" borderId="1" xfId="0" applyFont="1" applyBorder="1">
      <alignment vertical="center"/>
    </xf>
    <xf numFmtId="0" fontId="7" fillId="0" borderId="11" xfId="0" applyFont="1" applyBorder="1">
      <alignment vertical="center"/>
    </xf>
    <xf numFmtId="0" fontId="8" fillId="0" borderId="10" xfId="0" applyFont="1" applyBorder="1" applyAlignment="1" applyProtection="1">
      <alignment vertical="center"/>
      <protection locked="0"/>
    </xf>
    <xf numFmtId="0" fontId="8" fillId="0" borderId="1" xfId="0" applyFont="1" applyBorder="1" applyAlignment="1" applyProtection="1">
      <alignment vertical="center"/>
      <protection locked="0"/>
    </xf>
    <xf numFmtId="0" fontId="15" fillId="0" borderId="14" xfId="0" applyFont="1" applyBorder="1" applyAlignment="1" applyProtection="1">
      <alignment horizontal="left" vertical="center" shrinkToFit="1"/>
      <protection locked="0"/>
    </xf>
    <xf numFmtId="0" fontId="8" fillId="0" borderId="39"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0" borderId="62" xfId="0" applyFont="1" applyFill="1" applyBorder="1" applyAlignment="1" applyProtection="1">
      <alignment vertical="center"/>
      <protection locked="0"/>
    </xf>
    <xf numFmtId="0" fontId="7" fillId="0" borderId="7" xfId="0" applyFont="1" applyBorder="1">
      <alignment vertical="center"/>
    </xf>
    <xf numFmtId="0" fontId="7" fillId="3" borderId="0" xfId="0" applyFont="1" applyFill="1" applyBorder="1" applyAlignment="1">
      <alignment horizontal="distributed" vertical="center" wrapText="1"/>
    </xf>
    <xf numFmtId="0" fontId="7" fillId="3" borderId="27" xfId="0" applyFont="1" applyFill="1" applyBorder="1" applyAlignment="1">
      <alignment horizontal="distributed" vertical="center" wrapText="1"/>
    </xf>
    <xf numFmtId="0" fontId="8" fillId="0" borderId="3" xfId="0" applyFont="1" applyBorder="1" applyAlignment="1" applyProtection="1">
      <alignment vertical="center" wrapText="1"/>
      <protection locked="0"/>
    </xf>
    <xf numFmtId="0" fontId="7" fillId="3" borderId="61" xfId="0" applyFont="1" applyFill="1" applyBorder="1" applyAlignment="1">
      <alignment horizontal="center" vertical="center" textRotation="255"/>
    </xf>
    <xf numFmtId="0" fontId="7" fillId="3" borderId="37" xfId="0" applyFont="1" applyFill="1" applyBorder="1" applyAlignment="1">
      <alignment horizontal="center" vertical="center" textRotation="255"/>
    </xf>
    <xf numFmtId="0" fontId="7" fillId="0" borderId="2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8" fillId="0" borderId="1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7" fillId="0" borderId="9" xfId="0" applyFont="1" applyBorder="1">
      <alignment vertical="center"/>
    </xf>
    <xf numFmtId="0" fontId="0" fillId="0" borderId="6"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7"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8" fillId="0" borderId="27" xfId="0" applyFont="1" applyFill="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65" xfId="0" applyFont="1" applyBorder="1" applyAlignment="1" applyProtection="1">
      <alignment vertical="center" wrapText="1"/>
      <protection locked="0"/>
    </xf>
    <xf numFmtId="0" fontId="8" fillId="0" borderId="26" xfId="0" applyFon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8" fillId="0" borderId="39" xfId="0" applyFont="1" applyBorder="1" applyAlignment="1" applyProtection="1">
      <alignment vertical="center" wrapText="1"/>
      <protection locked="0"/>
    </xf>
    <xf numFmtId="0" fontId="8" fillId="0" borderId="64" xfId="0" applyFont="1" applyBorder="1" applyAlignment="1" applyProtection="1">
      <alignment vertical="center" wrapText="1"/>
      <protection locked="0"/>
    </xf>
    <xf numFmtId="0" fontId="8" fillId="0" borderId="24"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22" xfId="0" applyBorder="1" applyAlignment="1" applyProtection="1">
      <alignment vertical="center"/>
      <protection locked="0"/>
    </xf>
    <xf numFmtId="0" fontId="7" fillId="3" borderId="25"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70"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72"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24" xfId="0" applyFont="1" applyFill="1" applyBorder="1" applyAlignment="1">
      <alignment horizontal="center" vertical="center"/>
    </xf>
    <xf numFmtId="0" fontId="3" fillId="3" borderId="16" xfId="0" applyFont="1" applyFill="1" applyBorder="1" applyAlignment="1">
      <alignment horizontal="right" vertical="center" shrinkToFit="1"/>
    </xf>
    <xf numFmtId="0" fontId="3" fillId="3" borderId="24" xfId="0" applyFont="1" applyFill="1" applyBorder="1" applyAlignment="1">
      <alignment horizontal="right" vertical="center" shrinkToFit="1"/>
    </xf>
    <xf numFmtId="0" fontId="7" fillId="0" borderId="14" xfId="0" applyFont="1" applyBorder="1" applyAlignment="1">
      <alignment horizontal="center" vertical="center"/>
    </xf>
    <xf numFmtId="0" fontId="7" fillId="0" borderId="29" xfId="0" applyFont="1" applyBorder="1" applyAlignment="1">
      <alignment horizontal="center" vertical="center"/>
    </xf>
    <xf numFmtId="0" fontId="24" fillId="0" borderId="15" xfId="0" applyFont="1" applyBorder="1" applyAlignment="1" applyProtection="1">
      <alignment vertical="center"/>
      <protection locked="0"/>
    </xf>
    <xf numFmtId="0" fontId="24" fillId="0" borderId="14" xfId="0" applyFont="1" applyBorder="1" applyAlignment="1" applyProtection="1">
      <alignment vertical="center"/>
      <protection locked="0"/>
    </xf>
    <xf numFmtId="0" fontId="7" fillId="3" borderId="19"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5"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5"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24" xfId="0" applyFont="1" applyFill="1" applyBorder="1" applyAlignment="1">
      <alignment horizontal="distributed" vertical="center"/>
    </xf>
    <xf numFmtId="0" fontId="7" fillId="3" borderId="25" xfId="0" applyFont="1" applyFill="1" applyBorder="1" applyAlignment="1">
      <alignment horizontal="distributed" vertical="center" wrapText="1"/>
    </xf>
    <xf numFmtId="0" fontId="7" fillId="0" borderId="13" xfId="0" applyFont="1" applyBorder="1" applyAlignment="1">
      <alignment horizontal="distributed" vertical="center"/>
    </xf>
    <xf numFmtId="0" fontId="7" fillId="3" borderId="5" xfId="0" applyFont="1" applyFill="1" applyBorder="1" applyAlignment="1">
      <alignment horizontal="distributed" vertical="center" wrapText="1"/>
    </xf>
    <xf numFmtId="0" fontId="7" fillId="0" borderId="0" xfId="0" applyFont="1" applyBorder="1" applyAlignment="1">
      <alignment horizontal="distributed" vertical="center"/>
    </xf>
    <xf numFmtId="0" fontId="7" fillId="0" borderId="17" xfId="0" applyFont="1" applyBorder="1" applyAlignment="1">
      <alignment horizontal="distributed"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2" xfId="0" applyFont="1" applyFill="1" applyBorder="1" applyAlignment="1">
      <alignment horizontal="center" vertical="center"/>
    </xf>
    <xf numFmtId="0" fontId="8" fillId="3" borderId="59" xfId="0" applyFont="1"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8" fillId="3" borderId="67" xfId="0" applyFont="1" applyFill="1" applyBorder="1" applyAlignment="1">
      <alignment vertical="center"/>
    </xf>
    <xf numFmtId="0" fontId="0" fillId="3" borderId="68" xfId="0" applyFill="1" applyBorder="1" applyAlignment="1">
      <alignment vertical="center"/>
    </xf>
    <xf numFmtId="0" fontId="0" fillId="3" borderId="69" xfId="0" applyFill="1" applyBorder="1" applyAlignment="1">
      <alignment vertical="center"/>
    </xf>
    <xf numFmtId="0" fontId="0" fillId="3" borderId="56" xfId="0" applyFill="1" applyBorder="1" applyAlignment="1">
      <alignment vertical="center"/>
    </xf>
    <xf numFmtId="0" fontId="0" fillId="3" borderId="55" xfId="0" applyFill="1" applyBorder="1" applyAlignment="1">
      <alignment vertical="center"/>
    </xf>
    <xf numFmtId="0" fontId="0" fillId="3" borderId="54" xfId="0" applyFill="1" applyBorder="1" applyAlignment="1">
      <alignment vertical="center"/>
    </xf>
    <xf numFmtId="0" fontId="8" fillId="0" borderId="46"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8" fillId="0" borderId="63" xfId="0" applyFont="1" applyBorder="1" applyAlignment="1" applyProtection="1">
      <alignment vertical="center" wrapText="1"/>
      <protection locked="0"/>
    </xf>
    <xf numFmtId="0" fontId="8" fillId="0" borderId="15"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13" fillId="0" borderId="73" xfId="0" applyFont="1" applyBorder="1" applyAlignment="1" applyProtection="1">
      <alignment vertical="center"/>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78"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7" fillId="0" borderId="1"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3" xfId="0" applyFont="1" applyBorder="1" applyAlignment="1">
      <alignment horizontal="center" vertical="center" shrinkToFit="1"/>
    </xf>
    <xf numFmtId="0" fontId="7" fillId="3" borderId="20" xfId="0" applyFont="1" applyFill="1" applyBorder="1" applyAlignment="1">
      <alignment horizontal="distributed" vertical="center" wrapText="1"/>
    </xf>
    <xf numFmtId="0" fontId="7" fillId="3" borderId="1" xfId="0" applyFont="1" applyFill="1" applyBorder="1" applyAlignment="1">
      <alignment horizontal="distributed" vertical="center" wrapText="1"/>
    </xf>
    <xf numFmtId="0" fontId="7" fillId="3" borderId="11"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3" borderId="2"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8" fillId="0" borderId="25"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5"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7" fillId="0" borderId="23" xfId="0" applyFont="1" applyBorder="1" applyAlignment="1">
      <alignment horizontal="center" vertical="center"/>
    </xf>
    <xf numFmtId="0" fontId="6" fillId="0" borderId="70" xfId="0" applyFont="1" applyBorder="1" applyAlignment="1" applyProtection="1">
      <alignment vertical="center"/>
      <protection locked="0"/>
    </xf>
    <xf numFmtId="0" fontId="6" fillId="0" borderId="71" xfId="0" applyFont="1" applyBorder="1" applyAlignment="1" applyProtection="1">
      <alignment vertical="center"/>
      <protection locked="0"/>
    </xf>
    <xf numFmtId="0" fontId="6" fillId="0" borderId="72" xfId="0" applyFont="1" applyBorder="1" applyAlignment="1" applyProtection="1">
      <alignment vertical="center"/>
      <protection locked="0"/>
    </xf>
    <xf numFmtId="0" fontId="7" fillId="3" borderId="26"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 xfId="0" applyFont="1" applyFill="1" applyBorder="1" applyAlignment="1">
      <alignment horizontal="distributed" vertical="center"/>
    </xf>
    <xf numFmtId="0" fontId="7" fillId="3" borderId="9" xfId="0" applyFont="1" applyFill="1" applyBorder="1" applyAlignment="1">
      <alignment horizontal="distributed" vertical="center"/>
    </xf>
    <xf numFmtId="0" fontId="14" fillId="0" borderId="2" xfId="0" applyFont="1" applyBorder="1" applyAlignment="1" applyProtection="1">
      <alignment vertical="center"/>
      <protection locked="0"/>
    </xf>
    <xf numFmtId="0" fontId="8" fillId="0" borderId="10"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1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6" xfId="0" applyFont="1" applyBorder="1" applyAlignment="1" applyProtection="1">
      <alignment vertical="center"/>
      <protection locked="0"/>
    </xf>
    <xf numFmtId="0" fontId="7" fillId="0" borderId="31" xfId="0" applyFont="1" applyBorder="1" applyAlignment="1">
      <alignment horizontal="center" vertical="center" shrinkToFit="1"/>
    </xf>
    <xf numFmtId="0" fontId="7" fillId="3" borderId="53" xfId="0" applyFont="1" applyFill="1" applyBorder="1" applyAlignment="1">
      <alignment horizontal="center" vertical="center" textRotation="255"/>
    </xf>
    <xf numFmtId="0" fontId="7" fillId="3" borderId="52" xfId="0" applyFont="1" applyFill="1" applyBorder="1" applyAlignment="1">
      <alignment horizontal="center" vertical="center" textRotation="255"/>
    </xf>
    <xf numFmtId="0" fontId="7" fillId="3" borderId="10"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6" xfId="0" applyFont="1" applyFill="1" applyBorder="1" applyAlignment="1">
      <alignment horizontal="distributed" vertical="center"/>
    </xf>
    <xf numFmtId="0" fontId="8" fillId="0" borderId="25"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7" fillId="0" borderId="13"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36" xfId="0" applyFont="1" applyBorder="1" applyAlignment="1">
      <alignment horizontal="center" vertical="center" shrinkToFit="1"/>
    </xf>
    <xf numFmtId="0" fontId="7" fillId="3" borderId="24" xfId="0" applyFont="1" applyFill="1" applyBorder="1" applyAlignment="1">
      <alignment horizontal="distributed" vertical="center" wrapText="1"/>
    </xf>
    <xf numFmtId="0" fontId="7" fillId="3" borderId="23" xfId="0" applyFont="1" applyFill="1" applyBorder="1" applyAlignment="1">
      <alignment horizontal="distributed" vertical="center" wrapText="1"/>
    </xf>
    <xf numFmtId="0" fontId="8" fillId="0" borderId="14" xfId="0" applyFont="1" applyBorder="1" applyAlignment="1" applyProtection="1">
      <alignment horizontal="right" vertical="center"/>
      <protection locked="0"/>
    </xf>
    <xf numFmtId="0" fontId="7" fillId="0" borderId="26" xfId="0" applyFont="1" applyBorder="1" applyAlignment="1">
      <alignment vertical="center"/>
    </xf>
    <xf numFmtId="0" fontId="7" fillId="0" borderId="0" xfId="0" applyFont="1" applyBorder="1" applyAlignment="1">
      <alignment vertical="center"/>
    </xf>
    <xf numFmtId="0" fontId="6" fillId="0" borderId="0" xfId="0" applyFont="1" applyBorder="1" applyAlignment="1" applyProtection="1">
      <alignment vertical="center"/>
      <protection locked="0"/>
    </xf>
    <xf numFmtId="0" fontId="6" fillId="0" borderId="7" xfId="0" applyFont="1" applyBorder="1" applyAlignment="1" applyProtection="1">
      <alignment vertical="center"/>
      <protection locked="0"/>
    </xf>
    <xf numFmtId="0" fontId="7" fillId="3" borderId="7" xfId="0" applyFont="1" applyFill="1" applyBorder="1" applyAlignment="1">
      <alignment horizontal="center" vertical="center"/>
    </xf>
    <xf numFmtId="0" fontId="8" fillId="0" borderId="30" xfId="0" applyFont="1" applyBorder="1" applyAlignment="1" applyProtection="1">
      <alignment horizontal="right" vertical="center"/>
      <protection locked="0"/>
    </xf>
    <xf numFmtId="0" fontId="7" fillId="0" borderId="14" xfId="0" applyFont="1" applyBorder="1" applyAlignment="1">
      <alignment horizontal="distributed" vertical="center"/>
    </xf>
    <xf numFmtId="0" fontId="0" fillId="0" borderId="92" xfId="0" applyBorder="1" applyAlignment="1">
      <alignment horizontal="distributed" vertical="center" indent="1"/>
    </xf>
    <xf numFmtId="0" fontId="0" fillId="0" borderId="93" xfId="0" applyBorder="1" applyAlignment="1">
      <alignment horizontal="distributed" vertical="center" indent="1"/>
    </xf>
    <xf numFmtId="0" fontId="18" fillId="0" borderId="0" xfId="0" applyFont="1" applyAlignment="1">
      <alignment horizontal="distributed" vertical="center" indent="1"/>
    </xf>
    <xf numFmtId="0" fontId="19" fillId="0" borderId="0" xfId="0" applyFont="1" applyAlignment="1">
      <alignment horizontal="distributed" vertical="center" indent="1"/>
    </xf>
    <xf numFmtId="0" fontId="0" fillId="0" borderId="80" xfId="0" applyFill="1" applyBorder="1" applyAlignment="1">
      <alignment horizontal="distributed" vertical="center" indent="1"/>
    </xf>
    <xf numFmtId="0" fontId="0" fillId="0" borderId="15" xfId="0" applyFill="1" applyBorder="1" applyAlignment="1">
      <alignment horizontal="distributed" vertical="center" indent="1"/>
    </xf>
    <xf numFmtId="0" fontId="0" fillId="0" borderId="79" xfId="0" applyFill="1" applyBorder="1" applyAlignment="1">
      <alignment horizontal="distributed" vertical="center" indent="1"/>
    </xf>
    <xf numFmtId="0" fontId="0" fillId="0" borderId="49" xfId="0" applyBorder="1" applyAlignment="1">
      <alignment horizontal="distributed" vertical="center"/>
    </xf>
    <xf numFmtId="0" fontId="0" fillId="0" borderId="42" xfId="0" applyBorder="1" applyAlignment="1">
      <alignment horizontal="distributed" vertical="center"/>
    </xf>
    <xf numFmtId="0" fontId="0" fillId="0" borderId="37" xfId="0" applyBorder="1" applyAlignment="1">
      <alignment horizontal="distributed" vertical="center"/>
    </xf>
    <xf numFmtId="0" fontId="0" fillId="5" borderId="30" xfId="0" applyFill="1" applyBorder="1" applyAlignment="1">
      <alignment horizontal="distributed" vertical="center" indent="1"/>
    </xf>
    <xf numFmtId="0" fontId="0" fillId="5" borderId="29" xfId="0" applyFill="1" applyBorder="1" applyAlignment="1">
      <alignment horizontal="distributed" vertical="center" indent="1"/>
    </xf>
    <xf numFmtId="0" fontId="5" fillId="0" borderId="46" xfId="0" applyFont="1" applyFill="1" applyBorder="1" applyAlignment="1">
      <alignment horizontal="distributed" vertical="center" indent="1"/>
    </xf>
    <xf numFmtId="0" fontId="5" fillId="0" borderId="101" xfId="0" applyFont="1" applyFill="1" applyBorder="1" applyAlignment="1">
      <alignment horizontal="distributed" vertical="center" indent="1"/>
    </xf>
    <xf numFmtId="0" fontId="5" fillId="0" borderId="34" xfId="0" applyFont="1" applyFill="1" applyBorder="1" applyAlignment="1">
      <alignment horizontal="distributed" vertical="center" indent="1"/>
    </xf>
    <xf numFmtId="0" fontId="5" fillId="0" borderId="102" xfId="0" applyFont="1" applyFill="1" applyBorder="1" applyAlignment="1">
      <alignment horizontal="distributed" vertical="center" indent="1"/>
    </xf>
    <xf numFmtId="0" fontId="0" fillId="0" borderId="79" xfId="0" applyBorder="1" applyAlignment="1">
      <alignment horizontal="distributed" vertical="center" indent="1"/>
    </xf>
    <xf numFmtId="0" fontId="20" fillId="0" borderId="96" xfId="0" applyFont="1" applyBorder="1" applyAlignment="1">
      <alignment horizontal="center" vertical="center" wrapText="1"/>
    </xf>
    <xf numFmtId="0" fontId="22" fillId="0" borderId="97" xfId="0" applyFont="1" applyBorder="1" applyAlignment="1">
      <alignment horizontal="center" vertical="center"/>
    </xf>
    <xf numFmtId="177" fontId="0" fillId="3" borderId="28" xfId="0" applyNumberFormat="1" applyFont="1" applyFill="1" applyBorder="1" applyAlignment="1" applyProtection="1">
      <alignment horizontal="center" vertical="center"/>
      <protection locked="0"/>
    </xf>
    <xf numFmtId="177" fontId="0" fillId="3" borderId="22" xfId="0" applyNumberFormat="1" applyFont="1" applyFill="1" applyBorder="1" applyAlignment="1" applyProtection="1">
      <alignment horizontal="center" vertical="center"/>
      <protection locked="0"/>
    </xf>
    <xf numFmtId="0" fontId="20" fillId="0" borderId="100" xfId="0" applyFont="1" applyBorder="1" applyAlignment="1">
      <alignment horizontal="center" vertical="center" wrapText="1"/>
    </xf>
    <xf numFmtId="0" fontId="22" fillId="0" borderId="25" xfId="0" applyFont="1" applyBorder="1" applyAlignment="1">
      <alignment horizontal="center" vertical="center"/>
    </xf>
    <xf numFmtId="177" fontId="0" fillId="0" borderId="28" xfId="0" applyNumberFormat="1" applyFont="1" applyBorder="1" applyAlignment="1">
      <alignment horizontal="center" vertical="center"/>
    </xf>
    <xf numFmtId="177" fontId="0" fillId="0" borderId="22" xfId="0" applyNumberFormat="1" applyFont="1" applyBorder="1" applyAlignment="1">
      <alignment horizontal="center" vertical="center"/>
    </xf>
    <xf numFmtId="0" fontId="5" fillId="0" borderId="46" xfId="0" applyFont="1" applyBorder="1" applyAlignment="1">
      <alignment horizontal="distributed" vertical="center" indent="1"/>
    </xf>
    <xf numFmtId="0" fontId="5" fillId="0" borderId="101"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102" xfId="0" applyFont="1" applyBorder="1" applyAlignment="1">
      <alignment horizontal="distributed" vertical="center" indent="1"/>
    </xf>
    <xf numFmtId="177" fontId="0" fillId="3" borderId="28" xfId="0" applyNumberFormat="1" applyFont="1" applyFill="1" applyBorder="1" applyAlignment="1">
      <alignment horizontal="center" vertical="center"/>
    </xf>
    <xf numFmtId="177" fontId="0" fillId="3" borderId="22"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20412</xdr:colOff>
          <xdr:row>18</xdr:row>
          <xdr:rowOff>16723</xdr:rowOff>
        </xdr:from>
        <xdr:to>
          <xdr:col>7</xdr:col>
          <xdr:colOff>1165</xdr:colOff>
          <xdr:row>18</xdr:row>
          <xdr:rowOff>196723</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20412</xdr:colOff>
          <xdr:row>20</xdr:row>
          <xdr:rowOff>26248</xdr:rowOff>
        </xdr:from>
        <xdr:to>
          <xdr:col>7</xdr:col>
          <xdr:colOff>1165</xdr:colOff>
          <xdr:row>21</xdr:row>
          <xdr:rowOff>7001</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20412</xdr:colOff>
          <xdr:row>19</xdr:row>
          <xdr:rowOff>21485</xdr:rowOff>
        </xdr:from>
        <xdr:to>
          <xdr:col>7</xdr:col>
          <xdr:colOff>1165</xdr:colOff>
          <xdr:row>20</xdr:row>
          <xdr:rowOff>2238</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20412</xdr:colOff>
          <xdr:row>22</xdr:row>
          <xdr:rowOff>16917</xdr:rowOff>
        </xdr:from>
        <xdr:to>
          <xdr:col>7</xdr:col>
          <xdr:colOff>1165</xdr:colOff>
          <xdr:row>22</xdr:row>
          <xdr:rowOff>196917</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9</xdr:row>
          <xdr:rowOff>185167</xdr:rowOff>
        </xdr:from>
        <xdr:to>
          <xdr:col>53</xdr:col>
          <xdr:colOff>10411</xdr:colOff>
          <xdr:row>11</xdr:row>
          <xdr:rowOff>5078</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10</xdr:row>
          <xdr:rowOff>182786</xdr:rowOff>
        </xdr:from>
        <xdr:to>
          <xdr:col>53</xdr:col>
          <xdr:colOff>10411</xdr:colOff>
          <xdr:row>12</xdr:row>
          <xdr:rowOff>2697</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11</xdr:row>
          <xdr:rowOff>180405</xdr:rowOff>
        </xdr:from>
        <xdr:to>
          <xdr:col>53</xdr:col>
          <xdr:colOff>10411</xdr:colOff>
          <xdr:row>13</xdr:row>
          <xdr:rowOff>316</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9</xdr:row>
          <xdr:rowOff>185167</xdr:rowOff>
        </xdr:from>
        <xdr:to>
          <xdr:col>56</xdr:col>
          <xdr:colOff>10411</xdr:colOff>
          <xdr:row>11</xdr:row>
          <xdr:rowOff>5078</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10</xdr:row>
          <xdr:rowOff>182786</xdr:rowOff>
        </xdr:from>
        <xdr:to>
          <xdr:col>56</xdr:col>
          <xdr:colOff>10411</xdr:colOff>
          <xdr:row>12</xdr:row>
          <xdr:rowOff>2697</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190500</xdr:colOff>
          <xdr:row>11</xdr:row>
          <xdr:rowOff>180405</xdr:rowOff>
        </xdr:from>
        <xdr:to>
          <xdr:col>56</xdr:col>
          <xdr:colOff>10411</xdr:colOff>
          <xdr:row>13</xdr:row>
          <xdr:rowOff>316</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9</xdr:row>
          <xdr:rowOff>185167</xdr:rowOff>
        </xdr:from>
        <xdr:to>
          <xdr:col>58</xdr:col>
          <xdr:colOff>17955</xdr:colOff>
          <xdr:row>11</xdr:row>
          <xdr:rowOff>5078</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10</xdr:row>
          <xdr:rowOff>182786</xdr:rowOff>
        </xdr:from>
        <xdr:to>
          <xdr:col>58</xdr:col>
          <xdr:colOff>17955</xdr:colOff>
          <xdr:row>12</xdr:row>
          <xdr:rowOff>2697</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11</xdr:row>
          <xdr:rowOff>180405</xdr:rowOff>
        </xdr:from>
        <xdr:to>
          <xdr:col>58</xdr:col>
          <xdr:colOff>17955</xdr:colOff>
          <xdr:row>13</xdr:row>
          <xdr:rowOff>316</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9</xdr:row>
          <xdr:rowOff>185167</xdr:rowOff>
        </xdr:from>
        <xdr:to>
          <xdr:col>60</xdr:col>
          <xdr:colOff>170355</xdr:colOff>
          <xdr:row>11</xdr:row>
          <xdr:rowOff>5078</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10</xdr:row>
          <xdr:rowOff>182786</xdr:rowOff>
        </xdr:from>
        <xdr:to>
          <xdr:col>60</xdr:col>
          <xdr:colOff>170355</xdr:colOff>
          <xdr:row>12</xdr:row>
          <xdr:rowOff>2697</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xdr:row>
          <xdr:rowOff>180405</xdr:rowOff>
        </xdr:from>
        <xdr:to>
          <xdr:col>60</xdr:col>
          <xdr:colOff>170355</xdr:colOff>
          <xdr:row>13</xdr:row>
          <xdr:rowOff>316</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198044</xdr:colOff>
          <xdr:row>9</xdr:row>
          <xdr:rowOff>185167</xdr:rowOff>
        </xdr:from>
        <xdr:to>
          <xdr:col>64</xdr:col>
          <xdr:colOff>17955</xdr:colOff>
          <xdr:row>11</xdr:row>
          <xdr:rowOff>5078</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198044</xdr:colOff>
          <xdr:row>10</xdr:row>
          <xdr:rowOff>182786</xdr:rowOff>
        </xdr:from>
        <xdr:to>
          <xdr:col>64</xdr:col>
          <xdr:colOff>17955</xdr:colOff>
          <xdr:row>12</xdr:row>
          <xdr:rowOff>2697</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198044</xdr:colOff>
          <xdr:row>11</xdr:row>
          <xdr:rowOff>180405</xdr:rowOff>
        </xdr:from>
        <xdr:to>
          <xdr:col>64</xdr:col>
          <xdr:colOff>17955</xdr:colOff>
          <xdr:row>13</xdr:row>
          <xdr:rowOff>316</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16917</xdr:rowOff>
        </xdr:from>
        <xdr:to>
          <xdr:col>11</xdr:col>
          <xdr:colOff>180000</xdr:colOff>
          <xdr:row>22</xdr:row>
          <xdr:rowOff>196917</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20412</xdr:colOff>
          <xdr:row>23</xdr:row>
          <xdr:rowOff>17015</xdr:rowOff>
        </xdr:from>
        <xdr:to>
          <xdr:col>7</xdr:col>
          <xdr:colOff>1165</xdr:colOff>
          <xdr:row>23</xdr:row>
          <xdr:rowOff>197015</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17015</xdr:rowOff>
        </xdr:from>
        <xdr:to>
          <xdr:col>11</xdr:col>
          <xdr:colOff>180000</xdr:colOff>
          <xdr:row>23</xdr:row>
          <xdr:rowOff>197015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19439</xdr:colOff>
          <xdr:row>23</xdr:row>
          <xdr:rowOff>13802</xdr:rowOff>
        </xdr:from>
        <xdr:to>
          <xdr:col>26</xdr:col>
          <xdr:colOff>191</xdr:colOff>
          <xdr:row>23</xdr:row>
          <xdr:rowOff>193802</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4859</xdr:colOff>
          <xdr:row>23</xdr:row>
          <xdr:rowOff>13802</xdr:rowOff>
        </xdr:from>
        <xdr:to>
          <xdr:col>32</xdr:col>
          <xdr:colOff>184859</xdr:colOff>
          <xdr:row>23</xdr:row>
          <xdr:rowOff>193802</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60"/>
  <sheetViews>
    <sheetView showGridLines="0" tabSelected="1" zoomScaleNormal="100" workbookViewId="0">
      <selection activeCell="CD20" sqref="CD20"/>
    </sheetView>
  </sheetViews>
  <sheetFormatPr defaultRowHeight="13.5" x14ac:dyDescent="0.15"/>
  <cols>
    <col min="1" max="38" width="2.625" style="3" customWidth="1"/>
    <col min="39" max="39" width="1.25" style="3" customWidth="1"/>
    <col min="40" max="71" width="2.625" style="3" customWidth="1"/>
    <col min="72" max="104" width="2.625" style="1" customWidth="1"/>
    <col min="105" max="16384" width="9" style="1"/>
  </cols>
  <sheetData>
    <row r="1" spans="1:78" ht="12" customHeight="1" x14ac:dyDescent="0.15">
      <c r="A1" s="193" t="s">
        <v>183</v>
      </c>
      <c r="B1" s="193"/>
      <c r="C1" s="193"/>
      <c r="D1" s="193"/>
      <c r="E1" s="193"/>
      <c r="F1" s="193"/>
      <c r="G1" s="193"/>
      <c r="H1" s="193"/>
      <c r="I1" s="193"/>
      <c r="J1" s="193"/>
      <c r="K1" s="193"/>
      <c r="L1" s="193"/>
      <c r="M1" s="193"/>
      <c r="N1" s="193"/>
      <c r="O1" s="193"/>
      <c r="P1" s="193"/>
      <c r="Q1" s="193"/>
      <c r="R1" s="193"/>
      <c r="S1" s="193"/>
      <c r="T1" s="193"/>
      <c r="U1" s="193"/>
      <c r="V1" s="51"/>
      <c r="W1" s="51"/>
      <c r="Y1" s="178" t="s">
        <v>184</v>
      </c>
      <c r="Z1" s="178"/>
      <c r="AA1" s="178"/>
      <c r="AB1" s="177"/>
      <c r="AC1" s="177"/>
      <c r="AD1" s="178" t="s">
        <v>0</v>
      </c>
      <c r="AE1" s="177"/>
      <c r="AF1" s="177"/>
      <c r="AG1" s="178" t="s">
        <v>1</v>
      </c>
      <c r="AH1" s="177"/>
      <c r="AI1" s="177"/>
      <c r="AJ1" s="178" t="s">
        <v>50</v>
      </c>
      <c r="AK1" s="178"/>
      <c r="AL1" s="178"/>
      <c r="AN1" s="56" t="s">
        <v>49</v>
      </c>
      <c r="AO1" s="55"/>
      <c r="AP1" s="17"/>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4"/>
      <c r="BU1" s="54"/>
      <c r="BV1" s="54"/>
      <c r="BW1" s="54"/>
      <c r="BX1" s="54"/>
      <c r="BY1" s="53"/>
      <c r="BZ1" s="68"/>
    </row>
    <row r="2" spans="1:78" ht="12" customHeight="1" x14ac:dyDescent="0.15">
      <c r="A2" s="193"/>
      <c r="B2" s="193"/>
      <c r="C2" s="193"/>
      <c r="D2" s="193"/>
      <c r="E2" s="193"/>
      <c r="F2" s="193"/>
      <c r="G2" s="193"/>
      <c r="H2" s="193"/>
      <c r="I2" s="193"/>
      <c r="J2" s="193"/>
      <c r="K2" s="193"/>
      <c r="L2" s="193"/>
      <c r="M2" s="193"/>
      <c r="N2" s="193"/>
      <c r="O2" s="193"/>
      <c r="P2" s="193"/>
      <c r="Q2" s="193"/>
      <c r="R2" s="193"/>
      <c r="S2" s="193"/>
      <c r="T2" s="193"/>
      <c r="U2" s="193"/>
      <c r="V2" s="51"/>
      <c r="W2" s="51"/>
      <c r="Y2" s="178"/>
      <c r="Z2" s="178"/>
      <c r="AA2" s="178"/>
      <c r="AB2" s="177"/>
      <c r="AC2" s="177"/>
      <c r="AD2" s="178"/>
      <c r="AE2" s="177"/>
      <c r="AF2" s="177"/>
      <c r="AG2" s="178"/>
      <c r="AH2" s="177"/>
      <c r="AI2" s="177"/>
      <c r="AJ2" s="178"/>
      <c r="AK2" s="178"/>
      <c r="AL2" s="178"/>
      <c r="AN2" s="50" t="s">
        <v>48</v>
      </c>
      <c r="AO2" s="49"/>
      <c r="AP2" s="8"/>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8"/>
      <c r="BU2" s="48"/>
      <c r="BV2" s="48"/>
      <c r="BW2" s="48"/>
      <c r="BX2" s="48"/>
      <c r="BY2" s="47"/>
      <c r="BZ2" s="68"/>
    </row>
    <row r="3" spans="1:78" ht="12" customHeight="1" x14ac:dyDescent="0.15">
      <c r="R3" s="52"/>
      <c r="S3" s="52"/>
      <c r="T3" s="52"/>
      <c r="U3" s="179"/>
      <c r="V3" s="179"/>
      <c r="W3" s="179"/>
      <c r="X3" s="179"/>
      <c r="Y3" s="179"/>
      <c r="Z3" s="179"/>
      <c r="AA3" s="179"/>
      <c r="AB3" s="179"/>
      <c r="AC3" s="179"/>
      <c r="AD3" s="179"/>
      <c r="AE3" s="179"/>
      <c r="AF3" s="179"/>
      <c r="AG3" s="179"/>
      <c r="AH3" s="179"/>
      <c r="AI3" s="179"/>
      <c r="AJ3" s="179"/>
      <c r="AK3" s="179"/>
      <c r="AL3" s="179"/>
      <c r="AN3" s="50" t="s">
        <v>47</v>
      </c>
      <c r="AO3" s="49"/>
      <c r="AP3" s="8"/>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8"/>
      <c r="BU3" s="48"/>
      <c r="BV3" s="48"/>
      <c r="BW3" s="48"/>
      <c r="BX3" s="48"/>
      <c r="BY3" s="47"/>
      <c r="BZ3" s="68"/>
    </row>
    <row r="4" spans="1:78" ht="12" customHeight="1" x14ac:dyDescent="0.15">
      <c r="R4" s="46" t="s">
        <v>46</v>
      </c>
      <c r="S4" s="45"/>
      <c r="T4" s="45"/>
      <c r="U4" s="180"/>
      <c r="V4" s="180"/>
      <c r="W4" s="180"/>
      <c r="X4" s="180"/>
      <c r="Y4" s="180"/>
      <c r="Z4" s="180"/>
      <c r="AA4" s="180"/>
      <c r="AB4" s="180"/>
      <c r="AC4" s="180"/>
      <c r="AD4" s="180"/>
      <c r="AE4" s="180"/>
      <c r="AF4" s="180"/>
      <c r="AG4" s="180"/>
      <c r="AH4" s="180"/>
      <c r="AI4" s="180"/>
      <c r="AJ4" s="180"/>
      <c r="AK4" s="180"/>
      <c r="AL4" s="180"/>
      <c r="AN4" s="44" t="s">
        <v>86</v>
      </c>
      <c r="AO4" s="43"/>
      <c r="AP4" s="16"/>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2"/>
      <c r="BU4" s="42"/>
      <c r="BV4" s="42"/>
      <c r="BW4" s="42"/>
      <c r="BX4" s="42"/>
      <c r="BY4" s="41"/>
      <c r="BZ4" s="68"/>
    </row>
    <row r="5" spans="1:78" ht="8.25" customHeight="1" x14ac:dyDescent="0.15">
      <c r="AF5" s="40"/>
    </row>
    <row r="6" spans="1:78" ht="15.75" customHeight="1" x14ac:dyDescent="0.15">
      <c r="A6" s="25" t="s">
        <v>85</v>
      </c>
      <c r="AN6" s="25" t="s">
        <v>84</v>
      </c>
      <c r="AT6" s="6"/>
      <c r="AV6" s="8"/>
      <c r="AW6" s="8"/>
      <c r="AX6" s="8"/>
      <c r="AY6" s="8"/>
      <c r="AZ6" s="8"/>
      <c r="BA6" s="8"/>
      <c r="BB6" s="8"/>
      <c r="BC6" s="8"/>
      <c r="BD6" s="8"/>
      <c r="BE6" s="8"/>
      <c r="BF6" s="8"/>
      <c r="BG6" s="8"/>
      <c r="BH6" s="8"/>
      <c r="BI6" s="8"/>
      <c r="BJ6" s="2"/>
      <c r="BK6" s="2"/>
      <c r="BL6" s="2"/>
      <c r="BM6" s="2"/>
      <c r="BN6" s="2"/>
      <c r="BO6" s="2"/>
      <c r="BP6" s="2"/>
      <c r="BT6" s="3"/>
      <c r="BU6" s="3"/>
      <c r="BV6" s="3"/>
      <c r="BW6" s="3"/>
      <c r="BX6" s="3"/>
      <c r="BY6" s="3"/>
    </row>
    <row r="7" spans="1:78" ht="15.75" customHeight="1" x14ac:dyDescent="0.15">
      <c r="A7" s="181"/>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3"/>
      <c r="AB7" s="184" t="s">
        <v>181</v>
      </c>
      <c r="AC7" s="185"/>
      <c r="AD7" s="185"/>
      <c r="AE7" s="185"/>
      <c r="AF7" s="185"/>
      <c r="AG7" s="185"/>
      <c r="AH7" s="185"/>
      <c r="AI7" s="185"/>
      <c r="AJ7" s="185"/>
      <c r="AK7" s="185"/>
      <c r="AL7" s="186"/>
      <c r="AM7" s="8"/>
      <c r="AN7" s="187" t="s">
        <v>29</v>
      </c>
      <c r="AO7" s="188"/>
      <c r="AP7" s="188"/>
      <c r="AQ7" s="188"/>
      <c r="AR7" s="188"/>
      <c r="AS7" s="189"/>
      <c r="AT7" s="217"/>
      <c r="AU7" s="218"/>
      <c r="AV7" s="218"/>
      <c r="AW7" s="218"/>
      <c r="AX7" s="203" t="s">
        <v>27</v>
      </c>
      <c r="AY7" s="204"/>
      <c r="AZ7" s="187" t="s">
        <v>28</v>
      </c>
      <c r="BA7" s="221"/>
      <c r="BB7" s="221"/>
      <c r="BC7" s="221"/>
      <c r="BD7" s="221"/>
      <c r="BE7" s="222"/>
      <c r="BF7" s="226"/>
      <c r="BG7" s="227"/>
      <c r="BH7" s="227"/>
      <c r="BI7" s="227"/>
      <c r="BJ7" s="227"/>
      <c r="BK7" s="227"/>
      <c r="BL7" s="146" t="s">
        <v>27</v>
      </c>
      <c r="BM7" s="24"/>
      <c r="BN7" s="187" t="s">
        <v>161</v>
      </c>
      <c r="BO7" s="221"/>
      <c r="BP7" s="221"/>
      <c r="BQ7" s="221"/>
      <c r="BR7" s="221"/>
      <c r="BS7" s="222"/>
      <c r="BT7" s="217"/>
      <c r="BU7" s="218"/>
      <c r="BV7" s="218"/>
      <c r="BW7" s="218"/>
      <c r="BX7" s="203" t="s">
        <v>27</v>
      </c>
      <c r="BY7" s="204"/>
    </row>
    <row r="8" spans="1:78" ht="15.75" customHeight="1" x14ac:dyDescent="0.15">
      <c r="A8" s="207"/>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9"/>
      <c r="AB8" s="210"/>
      <c r="AC8" s="211"/>
      <c r="AD8" s="211"/>
      <c r="AE8" s="211"/>
      <c r="AF8" s="211"/>
      <c r="AG8" s="211"/>
      <c r="AH8" s="211"/>
      <c r="AI8" s="211"/>
      <c r="AJ8" s="211"/>
      <c r="AK8" s="211"/>
      <c r="AL8" s="212"/>
      <c r="AM8" s="8"/>
      <c r="AN8" s="190"/>
      <c r="AO8" s="191"/>
      <c r="AP8" s="191"/>
      <c r="AQ8" s="191"/>
      <c r="AR8" s="191"/>
      <c r="AS8" s="192"/>
      <c r="AT8" s="219"/>
      <c r="AU8" s="220"/>
      <c r="AV8" s="220"/>
      <c r="AW8" s="220"/>
      <c r="AX8" s="205"/>
      <c r="AY8" s="206"/>
      <c r="AZ8" s="223"/>
      <c r="BA8" s="224"/>
      <c r="BB8" s="224"/>
      <c r="BC8" s="224"/>
      <c r="BD8" s="224"/>
      <c r="BE8" s="225"/>
      <c r="BF8" s="23" t="s">
        <v>83</v>
      </c>
      <c r="BG8" s="213"/>
      <c r="BH8" s="213"/>
      <c r="BI8" s="213"/>
      <c r="BJ8" s="213"/>
      <c r="BK8" s="213"/>
      <c r="BL8" s="22" t="s">
        <v>26</v>
      </c>
      <c r="BM8" s="21"/>
      <c r="BN8" s="223"/>
      <c r="BO8" s="224"/>
      <c r="BP8" s="224"/>
      <c r="BQ8" s="224"/>
      <c r="BR8" s="224"/>
      <c r="BS8" s="225"/>
      <c r="BT8" s="219"/>
      <c r="BU8" s="220"/>
      <c r="BV8" s="220"/>
      <c r="BW8" s="220"/>
      <c r="BX8" s="205"/>
      <c r="BY8" s="206"/>
    </row>
    <row r="9" spans="1:78" ht="15.75" customHeight="1" x14ac:dyDescent="0.15">
      <c r="A9" s="207"/>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9"/>
      <c r="AB9" s="214"/>
      <c r="AC9" s="215"/>
      <c r="AD9" s="215"/>
      <c r="AE9" s="215"/>
      <c r="AF9" s="215"/>
      <c r="AG9" s="215"/>
      <c r="AH9" s="215"/>
      <c r="AI9" s="215"/>
      <c r="AJ9" s="215"/>
      <c r="AK9" s="215"/>
      <c r="AL9" s="216"/>
      <c r="AM9" s="8"/>
      <c r="AN9" s="3" t="s">
        <v>82</v>
      </c>
      <c r="BT9" s="3"/>
      <c r="BU9" s="3"/>
      <c r="BV9" s="3"/>
      <c r="BW9" s="3"/>
      <c r="BX9" s="3"/>
      <c r="BY9" s="3"/>
    </row>
    <row r="10" spans="1:78" ht="15.75" customHeight="1" x14ac:dyDescent="0.15">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6"/>
      <c r="AB10" s="197"/>
      <c r="AC10" s="198"/>
      <c r="AD10" s="198"/>
      <c r="AE10" s="198"/>
      <c r="AF10" s="198"/>
      <c r="AG10" s="198"/>
      <c r="AH10" s="198"/>
      <c r="AI10" s="198"/>
      <c r="AJ10" s="198"/>
      <c r="AK10" s="198"/>
      <c r="AL10" s="199"/>
      <c r="AM10" s="8"/>
      <c r="AN10" s="200" t="s">
        <v>23</v>
      </c>
      <c r="AO10" s="185"/>
      <c r="AP10" s="185"/>
      <c r="AQ10" s="185"/>
      <c r="AR10" s="185"/>
      <c r="AS10" s="185"/>
      <c r="AT10" s="185"/>
      <c r="AU10" s="185"/>
      <c r="AV10" s="185"/>
      <c r="AW10" s="185"/>
      <c r="AX10" s="185"/>
      <c r="AY10" s="201"/>
      <c r="AZ10" s="202" t="s">
        <v>22</v>
      </c>
      <c r="BA10" s="185"/>
      <c r="BB10" s="185"/>
      <c r="BC10" s="185"/>
      <c r="BD10" s="185"/>
      <c r="BE10" s="185"/>
      <c r="BF10" s="185"/>
      <c r="BG10" s="185"/>
      <c r="BH10" s="185"/>
      <c r="BI10" s="185"/>
      <c r="BJ10" s="185"/>
      <c r="BK10" s="185"/>
      <c r="BL10" s="185"/>
      <c r="BM10" s="185"/>
      <c r="BN10" s="185"/>
      <c r="BO10" s="201"/>
      <c r="BP10" s="202" t="s">
        <v>21</v>
      </c>
      <c r="BQ10" s="185"/>
      <c r="BR10" s="185"/>
      <c r="BS10" s="185"/>
      <c r="BT10" s="201"/>
      <c r="BU10" s="202" t="s">
        <v>20</v>
      </c>
      <c r="BV10" s="185"/>
      <c r="BW10" s="185"/>
      <c r="BX10" s="185"/>
      <c r="BY10" s="186"/>
    </row>
    <row r="11" spans="1:78" ht="15.75" customHeight="1" x14ac:dyDescent="0.15">
      <c r="A11" s="67" t="s">
        <v>81</v>
      </c>
      <c r="B11" s="66"/>
      <c r="C11" s="66"/>
      <c r="D11" s="5"/>
      <c r="E11" s="5"/>
      <c r="F11" s="5"/>
      <c r="G11" s="5"/>
      <c r="H11" s="5"/>
      <c r="I11" s="5"/>
      <c r="J11" s="5"/>
      <c r="K11" s="5"/>
      <c r="L11" s="5"/>
      <c r="M11" s="5"/>
      <c r="N11" s="5"/>
      <c r="O11" s="5"/>
      <c r="P11" s="5"/>
      <c r="Q11" s="5"/>
      <c r="R11" s="5"/>
      <c r="S11" s="5"/>
      <c r="T11" s="5"/>
      <c r="U11" s="5"/>
      <c r="V11" s="5"/>
      <c r="W11" s="5"/>
      <c r="X11" s="5"/>
      <c r="Y11" s="5"/>
      <c r="Z11" s="5"/>
      <c r="AA11" s="5"/>
      <c r="AB11" s="8"/>
      <c r="AC11" s="8"/>
      <c r="AD11" s="8"/>
      <c r="AE11" s="8"/>
      <c r="AF11" s="8"/>
      <c r="AG11" s="8"/>
      <c r="AH11" s="8"/>
      <c r="AI11" s="8"/>
      <c r="AJ11" s="8"/>
      <c r="AK11" s="8"/>
      <c r="AL11" s="7"/>
      <c r="AM11" s="8"/>
      <c r="AN11" s="228"/>
      <c r="AO11" s="229"/>
      <c r="AP11" s="229"/>
      <c r="AQ11" s="229"/>
      <c r="AR11" s="229"/>
      <c r="AS11" s="229"/>
      <c r="AT11" s="229"/>
      <c r="AU11" s="229"/>
      <c r="AV11" s="229"/>
      <c r="AW11" s="229"/>
      <c r="AX11" s="229"/>
      <c r="AY11" s="230"/>
      <c r="AZ11" s="15"/>
      <c r="BA11" s="70"/>
      <c r="BB11" s="155" t="s">
        <v>19</v>
      </c>
      <c r="BC11" s="155"/>
      <c r="BD11" s="70"/>
      <c r="BE11" s="155" t="s">
        <v>18</v>
      </c>
      <c r="BF11" s="70"/>
      <c r="BG11" s="155" t="s">
        <v>17</v>
      </c>
      <c r="BH11" s="155"/>
      <c r="BI11" s="70"/>
      <c r="BJ11" s="65" t="s">
        <v>162</v>
      </c>
      <c r="BK11" s="155"/>
      <c r="BL11" s="70"/>
      <c r="BM11" s="65" t="s">
        <v>2</v>
      </c>
      <c r="BN11" s="8"/>
      <c r="BO11" s="18"/>
      <c r="BP11" s="231"/>
      <c r="BQ11" s="232"/>
      <c r="BR11" s="232"/>
      <c r="BS11" s="233" t="s">
        <v>16</v>
      </c>
      <c r="BT11" s="234"/>
      <c r="BU11" s="235"/>
      <c r="BV11" s="236"/>
      <c r="BW11" s="236"/>
      <c r="BX11" s="233" t="s">
        <v>16</v>
      </c>
      <c r="BY11" s="237"/>
    </row>
    <row r="12" spans="1:78" ht="15.75" customHeight="1" x14ac:dyDescent="0.15">
      <c r="A12" s="238" t="s">
        <v>41</v>
      </c>
      <c r="B12" s="200" t="s">
        <v>44</v>
      </c>
      <c r="C12" s="185"/>
      <c r="D12" s="185"/>
      <c r="E12" s="185"/>
      <c r="F12" s="201"/>
      <c r="G12" s="202" t="s">
        <v>43</v>
      </c>
      <c r="H12" s="185"/>
      <c r="I12" s="185"/>
      <c r="J12" s="185"/>
      <c r="K12" s="185"/>
      <c r="L12" s="185"/>
      <c r="M12" s="185"/>
      <c r="N12" s="185"/>
      <c r="O12" s="185"/>
      <c r="P12" s="185"/>
      <c r="Q12" s="185"/>
      <c r="R12" s="185"/>
      <c r="S12" s="185"/>
      <c r="T12" s="185"/>
      <c r="U12" s="185"/>
      <c r="V12" s="185"/>
      <c r="W12" s="185"/>
      <c r="X12" s="185"/>
      <c r="Y12" s="185"/>
      <c r="Z12" s="185"/>
      <c r="AA12" s="185"/>
      <c r="AB12" s="184" t="s">
        <v>181</v>
      </c>
      <c r="AC12" s="185"/>
      <c r="AD12" s="185"/>
      <c r="AE12" s="185"/>
      <c r="AF12" s="185"/>
      <c r="AG12" s="185"/>
      <c r="AH12" s="185"/>
      <c r="AI12" s="185"/>
      <c r="AJ12" s="185"/>
      <c r="AK12" s="185"/>
      <c r="AL12" s="186"/>
      <c r="AM12" s="8"/>
      <c r="AN12" s="241"/>
      <c r="AO12" s="242"/>
      <c r="AP12" s="242"/>
      <c r="AQ12" s="242"/>
      <c r="AR12" s="242"/>
      <c r="AS12" s="242"/>
      <c r="AT12" s="242"/>
      <c r="AU12" s="242"/>
      <c r="AV12" s="242"/>
      <c r="AW12" s="242"/>
      <c r="AX12" s="242"/>
      <c r="AY12" s="243"/>
      <c r="AZ12" s="11"/>
      <c r="BA12" s="71"/>
      <c r="BB12" s="14" t="s">
        <v>19</v>
      </c>
      <c r="BC12" s="14"/>
      <c r="BD12" s="71"/>
      <c r="BE12" s="14" t="s">
        <v>18</v>
      </c>
      <c r="BF12" s="71"/>
      <c r="BG12" s="14" t="s">
        <v>17</v>
      </c>
      <c r="BH12" s="14"/>
      <c r="BI12" s="71"/>
      <c r="BJ12" s="13" t="s">
        <v>80</v>
      </c>
      <c r="BK12" s="14"/>
      <c r="BL12" s="71"/>
      <c r="BM12" s="13" t="s">
        <v>2</v>
      </c>
      <c r="BN12" s="10"/>
      <c r="BO12" s="12"/>
      <c r="BP12" s="244"/>
      <c r="BQ12" s="245"/>
      <c r="BR12" s="245"/>
      <c r="BS12" s="246" t="s">
        <v>16</v>
      </c>
      <c r="BT12" s="247"/>
      <c r="BU12" s="248"/>
      <c r="BV12" s="249"/>
      <c r="BW12" s="249"/>
      <c r="BX12" s="246" t="s">
        <v>16</v>
      </c>
      <c r="BY12" s="250"/>
    </row>
    <row r="13" spans="1:78" ht="15.75" customHeight="1" x14ac:dyDescent="0.15">
      <c r="A13" s="239"/>
      <c r="B13" s="251"/>
      <c r="C13" s="252"/>
      <c r="D13" s="252"/>
      <c r="E13" s="252"/>
      <c r="F13" s="253"/>
      <c r="G13" s="254"/>
      <c r="H13" s="229"/>
      <c r="I13" s="229"/>
      <c r="J13" s="229"/>
      <c r="K13" s="229"/>
      <c r="L13" s="229"/>
      <c r="M13" s="229"/>
      <c r="N13" s="229"/>
      <c r="O13" s="229"/>
      <c r="P13" s="229"/>
      <c r="Q13" s="229"/>
      <c r="R13" s="229"/>
      <c r="S13" s="229"/>
      <c r="T13" s="229"/>
      <c r="U13" s="229"/>
      <c r="V13" s="229"/>
      <c r="W13" s="229"/>
      <c r="X13" s="229"/>
      <c r="Y13" s="229"/>
      <c r="Z13" s="229"/>
      <c r="AA13" s="255"/>
      <c r="AB13" s="210"/>
      <c r="AC13" s="211"/>
      <c r="AD13" s="211"/>
      <c r="AE13" s="211"/>
      <c r="AF13" s="211"/>
      <c r="AG13" s="211"/>
      <c r="AH13" s="211"/>
      <c r="AI13" s="211"/>
      <c r="AJ13" s="211"/>
      <c r="AK13" s="211"/>
      <c r="AL13" s="212"/>
      <c r="AM13" s="8"/>
      <c r="AN13" s="256"/>
      <c r="AO13" s="257"/>
      <c r="AP13" s="257"/>
      <c r="AQ13" s="257"/>
      <c r="AR13" s="257"/>
      <c r="AS13" s="257"/>
      <c r="AT13" s="257"/>
      <c r="AU13" s="257"/>
      <c r="AV13" s="257"/>
      <c r="AW13" s="257"/>
      <c r="AX13" s="257"/>
      <c r="AY13" s="258"/>
      <c r="AZ13" s="9"/>
      <c r="BA13" s="72"/>
      <c r="BB13" s="22" t="s">
        <v>19</v>
      </c>
      <c r="BC13" s="22"/>
      <c r="BD13" s="72"/>
      <c r="BE13" s="22" t="s">
        <v>18</v>
      </c>
      <c r="BF13" s="72"/>
      <c r="BG13" s="22" t="s">
        <v>17</v>
      </c>
      <c r="BH13" s="22"/>
      <c r="BI13" s="72"/>
      <c r="BJ13" s="64" t="s">
        <v>80</v>
      </c>
      <c r="BK13" s="22"/>
      <c r="BL13" s="72"/>
      <c r="BM13" s="64" t="s">
        <v>2</v>
      </c>
      <c r="BN13" s="7"/>
      <c r="BO13" s="36"/>
      <c r="BP13" s="259"/>
      <c r="BQ13" s="260"/>
      <c r="BR13" s="260"/>
      <c r="BS13" s="261" t="s">
        <v>16</v>
      </c>
      <c r="BT13" s="262"/>
      <c r="BU13" s="263"/>
      <c r="BV13" s="264"/>
      <c r="BW13" s="264"/>
      <c r="BX13" s="261" t="s">
        <v>16</v>
      </c>
      <c r="BY13" s="265"/>
    </row>
    <row r="14" spans="1:78" ht="15.75" customHeight="1" x14ac:dyDescent="0.15">
      <c r="A14" s="239"/>
      <c r="B14" s="266"/>
      <c r="C14" s="267"/>
      <c r="D14" s="267"/>
      <c r="E14" s="267"/>
      <c r="F14" s="268"/>
      <c r="G14" s="269"/>
      <c r="H14" s="242"/>
      <c r="I14" s="242"/>
      <c r="J14" s="242"/>
      <c r="K14" s="242"/>
      <c r="L14" s="242"/>
      <c r="M14" s="242"/>
      <c r="N14" s="242"/>
      <c r="O14" s="242"/>
      <c r="P14" s="242"/>
      <c r="Q14" s="242"/>
      <c r="R14" s="242"/>
      <c r="S14" s="242"/>
      <c r="T14" s="242"/>
      <c r="U14" s="242"/>
      <c r="V14" s="242"/>
      <c r="W14" s="242"/>
      <c r="X14" s="242"/>
      <c r="Y14" s="242"/>
      <c r="Z14" s="242"/>
      <c r="AA14" s="270"/>
      <c r="AB14" s="214"/>
      <c r="AC14" s="215"/>
      <c r="AD14" s="215"/>
      <c r="AE14" s="215"/>
      <c r="AF14" s="215"/>
      <c r="AG14" s="215"/>
      <c r="AH14" s="215"/>
      <c r="AI14" s="215"/>
      <c r="AJ14" s="215"/>
      <c r="AK14" s="215"/>
      <c r="AL14" s="216"/>
      <c r="AM14" s="8"/>
      <c r="AN14" s="25" t="s">
        <v>79</v>
      </c>
    </row>
    <row r="15" spans="1:78" ht="15.75" customHeight="1" x14ac:dyDescent="0.15">
      <c r="A15" s="239"/>
      <c r="B15" s="266"/>
      <c r="C15" s="267"/>
      <c r="D15" s="267"/>
      <c r="E15" s="267"/>
      <c r="F15" s="268"/>
      <c r="G15" s="269"/>
      <c r="H15" s="242"/>
      <c r="I15" s="242"/>
      <c r="J15" s="242"/>
      <c r="K15" s="242"/>
      <c r="L15" s="242"/>
      <c r="M15" s="242"/>
      <c r="N15" s="242"/>
      <c r="O15" s="242"/>
      <c r="P15" s="242"/>
      <c r="Q15" s="242"/>
      <c r="R15" s="242"/>
      <c r="S15" s="242"/>
      <c r="T15" s="242"/>
      <c r="U15" s="242"/>
      <c r="V15" s="242"/>
      <c r="W15" s="242"/>
      <c r="X15" s="242"/>
      <c r="Y15" s="242"/>
      <c r="Z15" s="242"/>
      <c r="AA15" s="270"/>
      <c r="AB15" s="214"/>
      <c r="AC15" s="215"/>
      <c r="AD15" s="215"/>
      <c r="AE15" s="215"/>
      <c r="AF15" s="215"/>
      <c r="AG15" s="215"/>
      <c r="AH15" s="215"/>
      <c r="AI15" s="215"/>
      <c r="AJ15" s="215"/>
      <c r="AK15" s="215"/>
      <c r="AL15" s="216"/>
      <c r="AM15" s="8"/>
      <c r="AN15" s="200" t="s">
        <v>78</v>
      </c>
      <c r="AO15" s="185"/>
      <c r="AP15" s="185"/>
      <c r="AQ15" s="185"/>
      <c r="AR15" s="185"/>
      <c r="AS15" s="185"/>
      <c r="AT15" s="185"/>
      <c r="AU15" s="185"/>
      <c r="AV15" s="185"/>
      <c r="AW15" s="185"/>
      <c r="AX15" s="185"/>
      <c r="AY15" s="185"/>
      <c r="AZ15" s="185"/>
      <c r="BA15" s="185"/>
      <c r="BB15" s="201"/>
      <c r="BC15" s="202" t="s">
        <v>76</v>
      </c>
      <c r="BD15" s="185"/>
      <c r="BE15" s="185"/>
      <c r="BF15" s="185"/>
      <c r="BG15" s="186"/>
      <c r="BH15" s="200" t="s">
        <v>77</v>
      </c>
      <c r="BI15" s="185"/>
      <c r="BJ15" s="185"/>
      <c r="BK15" s="185"/>
      <c r="BL15" s="185"/>
      <c r="BM15" s="185"/>
      <c r="BN15" s="185"/>
      <c r="BO15" s="185"/>
      <c r="BP15" s="185"/>
      <c r="BQ15" s="185"/>
      <c r="BR15" s="185"/>
      <c r="BS15" s="185"/>
      <c r="BT15" s="185"/>
      <c r="BU15" s="202" t="s">
        <v>76</v>
      </c>
      <c r="BV15" s="185"/>
      <c r="BW15" s="185"/>
      <c r="BX15" s="185"/>
      <c r="BY15" s="186"/>
    </row>
    <row r="16" spans="1:78" ht="15.75" customHeight="1" x14ac:dyDescent="0.15">
      <c r="A16" s="239"/>
      <c r="B16" s="266"/>
      <c r="C16" s="267"/>
      <c r="D16" s="267"/>
      <c r="E16" s="267"/>
      <c r="F16" s="268"/>
      <c r="G16" s="269"/>
      <c r="H16" s="242"/>
      <c r="I16" s="242"/>
      <c r="J16" s="242"/>
      <c r="K16" s="242"/>
      <c r="L16" s="242"/>
      <c r="M16" s="242"/>
      <c r="N16" s="242"/>
      <c r="O16" s="242"/>
      <c r="P16" s="242"/>
      <c r="Q16" s="242"/>
      <c r="R16" s="242"/>
      <c r="S16" s="242"/>
      <c r="T16" s="242"/>
      <c r="U16" s="242"/>
      <c r="V16" s="242"/>
      <c r="W16" s="242"/>
      <c r="X16" s="242"/>
      <c r="Y16" s="242"/>
      <c r="Z16" s="242"/>
      <c r="AA16" s="270"/>
      <c r="AB16" s="214"/>
      <c r="AC16" s="215"/>
      <c r="AD16" s="215"/>
      <c r="AE16" s="215"/>
      <c r="AF16" s="215"/>
      <c r="AG16" s="215"/>
      <c r="AH16" s="215"/>
      <c r="AI16" s="215"/>
      <c r="AJ16" s="215"/>
      <c r="AK16" s="215"/>
      <c r="AL16" s="216"/>
      <c r="AM16" s="8"/>
      <c r="AN16" s="283" t="s">
        <v>9</v>
      </c>
      <c r="AO16" s="285" t="s">
        <v>75</v>
      </c>
      <c r="AP16" s="286"/>
      <c r="AQ16" s="286"/>
      <c r="AR16" s="286"/>
      <c r="AS16" s="286"/>
      <c r="AT16" s="286"/>
      <c r="AU16" s="286"/>
      <c r="AV16" s="286"/>
      <c r="AW16" s="286"/>
      <c r="AX16" s="286"/>
      <c r="AY16" s="286"/>
      <c r="AZ16" s="286"/>
      <c r="BA16" s="286"/>
      <c r="BB16" s="287"/>
      <c r="BC16" s="288"/>
      <c r="BD16" s="227"/>
      <c r="BE16" s="227"/>
      <c r="BF16" s="275" t="s">
        <v>16</v>
      </c>
      <c r="BG16" s="276"/>
      <c r="BH16" s="289" t="s">
        <v>12</v>
      </c>
      <c r="BI16" s="290"/>
      <c r="BJ16" s="290"/>
      <c r="BK16" s="290"/>
      <c r="BL16" s="290"/>
      <c r="BM16" s="290"/>
      <c r="BN16" s="290"/>
      <c r="BO16" s="290"/>
      <c r="BP16" s="290"/>
      <c r="BQ16" s="290"/>
      <c r="BR16" s="290"/>
      <c r="BS16" s="290"/>
      <c r="BT16" s="290"/>
      <c r="BU16" s="271"/>
      <c r="BV16" s="272"/>
      <c r="BW16" s="272"/>
      <c r="BX16" s="275" t="s">
        <v>16</v>
      </c>
      <c r="BY16" s="276"/>
    </row>
    <row r="17" spans="1:78" ht="15.75" customHeight="1" x14ac:dyDescent="0.15">
      <c r="A17" s="239"/>
      <c r="B17" s="266"/>
      <c r="C17" s="267"/>
      <c r="D17" s="267"/>
      <c r="E17" s="267"/>
      <c r="F17" s="268"/>
      <c r="G17" s="269"/>
      <c r="H17" s="242"/>
      <c r="I17" s="242"/>
      <c r="J17" s="242"/>
      <c r="K17" s="242"/>
      <c r="L17" s="242"/>
      <c r="M17" s="242"/>
      <c r="N17" s="242"/>
      <c r="O17" s="242"/>
      <c r="P17" s="242"/>
      <c r="Q17" s="242"/>
      <c r="R17" s="242"/>
      <c r="S17" s="242"/>
      <c r="T17" s="242"/>
      <c r="U17" s="242"/>
      <c r="V17" s="242"/>
      <c r="W17" s="242"/>
      <c r="X17" s="242"/>
      <c r="Y17" s="242"/>
      <c r="Z17" s="242"/>
      <c r="AA17" s="270"/>
      <c r="AB17" s="214"/>
      <c r="AC17" s="215"/>
      <c r="AD17" s="215"/>
      <c r="AE17" s="215"/>
      <c r="AF17" s="215"/>
      <c r="AG17" s="215"/>
      <c r="AH17" s="215"/>
      <c r="AI17" s="215"/>
      <c r="AJ17" s="215"/>
      <c r="AK17" s="215"/>
      <c r="AL17" s="216"/>
      <c r="AM17" s="8"/>
      <c r="AN17" s="284"/>
      <c r="AO17" s="155" t="s">
        <v>66</v>
      </c>
      <c r="AP17" s="8"/>
      <c r="AQ17" s="8"/>
      <c r="AR17" s="279"/>
      <c r="AS17" s="279"/>
      <c r="AT17" s="279"/>
      <c r="AU17" s="279"/>
      <c r="AV17" s="279"/>
      <c r="AW17" s="279"/>
      <c r="AX17" s="279"/>
      <c r="AY17" s="279"/>
      <c r="AZ17" s="279"/>
      <c r="BA17" s="279"/>
      <c r="BB17" s="280"/>
      <c r="BC17" s="281"/>
      <c r="BD17" s="279"/>
      <c r="BE17" s="279"/>
      <c r="BF17" s="279"/>
      <c r="BG17" s="282"/>
      <c r="BH17" s="291"/>
      <c r="BI17" s="292"/>
      <c r="BJ17" s="292"/>
      <c r="BK17" s="292"/>
      <c r="BL17" s="292"/>
      <c r="BM17" s="292"/>
      <c r="BN17" s="292"/>
      <c r="BO17" s="292"/>
      <c r="BP17" s="292"/>
      <c r="BQ17" s="292"/>
      <c r="BR17" s="292"/>
      <c r="BS17" s="292"/>
      <c r="BT17" s="292"/>
      <c r="BU17" s="273"/>
      <c r="BV17" s="274"/>
      <c r="BW17" s="274"/>
      <c r="BX17" s="277"/>
      <c r="BY17" s="278"/>
    </row>
    <row r="18" spans="1:78" ht="15.75" customHeight="1" x14ac:dyDescent="0.15">
      <c r="A18" s="239"/>
      <c r="B18" s="306"/>
      <c r="C18" s="307"/>
      <c r="D18" s="307"/>
      <c r="E18" s="307"/>
      <c r="F18" s="308"/>
      <c r="G18" s="309"/>
      <c r="H18" s="257"/>
      <c r="I18" s="257"/>
      <c r="J18" s="257"/>
      <c r="K18" s="257"/>
      <c r="L18" s="257"/>
      <c r="M18" s="257"/>
      <c r="N18" s="257"/>
      <c r="O18" s="257"/>
      <c r="P18" s="257"/>
      <c r="Q18" s="257"/>
      <c r="R18" s="257"/>
      <c r="S18" s="257"/>
      <c r="T18" s="257"/>
      <c r="U18" s="257"/>
      <c r="V18" s="257"/>
      <c r="W18" s="257"/>
      <c r="X18" s="257"/>
      <c r="Y18" s="257"/>
      <c r="Z18" s="257"/>
      <c r="AA18" s="310"/>
      <c r="AB18" s="214"/>
      <c r="AC18" s="215"/>
      <c r="AD18" s="215"/>
      <c r="AE18" s="215"/>
      <c r="AF18" s="215"/>
      <c r="AG18" s="215"/>
      <c r="AH18" s="215"/>
      <c r="AI18" s="215"/>
      <c r="AJ18" s="215"/>
      <c r="AK18" s="215"/>
      <c r="AL18" s="216"/>
      <c r="AM18" s="8"/>
      <c r="AN18" s="284"/>
      <c r="AO18" s="300"/>
      <c r="AP18" s="279"/>
      <c r="AQ18" s="279"/>
      <c r="AR18" s="279"/>
      <c r="AS18" s="279"/>
      <c r="AT18" s="279"/>
      <c r="AU18" s="279"/>
      <c r="AV18" s="279"/>
      <c r="AW18" s="279"/>
      <c r="AX18" s="279"/>
      <c r="AY18" s="279"/>
      <c r="AZ18" s="279"/>
      <c r="BA18" s="279"/>
      <c r="BB18" s="280"/>
      <c r="BC18" s="281"/>
      <c r="BD18" s="279"/>
      <c r="BE18" s="279"/>
      <c r="BF18" s="279"/>
      <c r="BG18" s="282"/>
      <c r="BH18" s="311" t="s">
        <v>74</v>
      </c>
      <c r="BI18" s="312"/>
      <c r="BJ18" s="312"/>
      <c r="BK18" s="312"/>
      <c r="BL18" s="312"/>
      <c r="BM18" s="312"/>
      <c r="BN18" s="312"/>
      <c r="BO18" s="312"/>
      <c r="BP18" s="312"/>
      <c r="BQ18" s="312"/>
      <c r="BR18" s="312"/>
      <c r="BS18" s="312"/>
      <c r="BT18" s="313"/>
      <c r="BU18" s="293"/>
      <c r="BV18" s="294"/>
      <c r="BW18" s="294"/>
      <c r="BX18" s="295" t="s">
        <v>16</v>
      </c>
      <c r="BY18" s="296"/>
    </row>
    <row r="19" spans="1:78" ht="15.75" customHeight="1" x14ac:dyDescent="0.15">
      <c r="A19" s="239"/>
      <c r="B19" s="187" t="s">
        <v>40</v>
      </c>
      <c r="C19" s="188"/>
      <c r="D19" s="188"/>
      <c r="E19" s="188"/>
      <c r="F19" s="189"/>
      <c r="G19" s="69"/>
      <c r="H19" s="35" t="s">
        <v>39</v>
      </c>
      <c r="I19" s="8"/>
      <c r="J19" s="8"/>
      <c r="K19" s="8"/>
      <c r="L19" s="8"/>
      <c r="M19" s="8"/>
      <c r="N19" s="8"/>
      <c r="O19" s="8"/>
      <c r="P19" s="8"/>
      <c r="Q19" s="8"/>
      <c r="R19" s="8"/>
      <c r="S19" s="8"/>
      <c r="T19" s="8"/>
      <c r="U19" s="8"/>
      <c r="V19" s="8"/>
      <c r="W19" s="8"/>
      <c r="X19" s="8"/>
      <c r="Y19" s="8"/>
      <c r="Z19" s="8"/>
      <c r="AA19" s="8"/>
      <c r="AB19" s="214"/>
      <c r="AC19" s="215"/>
      <c r="AD19" s="215"/>
      <c r="AE19" s="215"/>
      <c r="AF19" s="215"/>
      <c r="AG19" s="215"/>
      <c r="AH19" s="215"/>
      <c r="AI19" s="215"/>
      <c r="AJ19" s="215"/>
      <c r="AK19" s="215"/>
      <c r="AL19" s="216"/>
      <c r="AM19" s="8"/>
      <c r="AN19" s="284"/>
      <c r="AO19" s="300"/>
      <c r="AP19" s="279"/>
      <c r="AQ19" s="279"/>
      <c r="AR19" s="279"/>
      <c r="AS19" s="279"/>
      <c r="AT19" s="279"/>
      <c r="AU19" s="279"/>
      <c r="AV19" s="279"/>
      <c r="AW19" s="279"/>
      <c r="AX19" s="279"/>
      <c r="AY19" s="279"/>
      <c r="AZ19" s="279"/>
      <c r="BA19" s="279"/>
      <c r="BB19" s="280"/>
      <c r="BC19" s="281"/>
      <c r="BD19" s="279"/>
      <c r="BE19" s="279"/>
      <c r="BF19" s="279"/>
      <c r="BG19" s="282"/>
      <c r="BH19" s="301" t="s">
        <v>68</v>
      </c>
      <c r="BI19" s="302"/>
      <c r="BJ19" s="302"/>
      <c r="BK19" s="302"/>
      <c r="BL19" s="302"/>
      <c r="BM19" s="302"/>
      <c r="BN19" s="302"/>
      <c r="BO19" s="279"/>
      <c r="BP19" s="279"/>
      <c r="BQ19" s="279"/>
      <c r="BR19" s="279"/>
      <c r="BS19" s="279"/>
      <c r="BT19" s="280"/>
      <c r="BU19" s="303"/>
      <c r="BV19" s="304"/>
      <c r="BW19" s="304"/>
      <c r="BX19" s="304"/>
      <c r="BY19" s="305"/>
    </row>
    <row r="20" spans="1:78" ht="15.75" customHeight="1" x14ac:dyDescent="0.15">
      <c r="A20" s="239"/>
      <c r="B20" s="297"/>
      <c r="C20" s="298"/>
      <c r="D20" s="298"/>
      <c r="E20" s="298"/>
      <c r="F20" s="299"/>
      <c r="G20" s="69"/>
      <c r="H20" s="34" t="s">
        <v>38</v>
      </c>
      <c r="I20" s="8"/>
      <c r="J20" s="8"/>
      <c r="K20" s="8"/>
      <c r="L20" s="8"/>
      <c r="M20" s="8"/>
      <c r="N20" s="8"/>
      <c r="O20" s="8"/>
      <c r="P20" s="8"/>
      <c r="Q20" s="8"/>
      <c r="R20" s="8"/>
      <c r="S20" s="8"/>
      <c r="T20" s="8"/>
      <c r="U20" s="8"/>
      <c r="V20" s="8"/>
      <c r="W20" s="8"/>
      <c r="X20" s="8"/>
      <c r="Y20" s="8"/>
      <c r="Z20" s="8"/>
      <c r="AA20" s="8"/>
      <c r="AB20" s="214"/>
      <c r="AC20" s="215"/>
      <c r="AD20" s="215"/>
      <c r="AE20" s="215"/>
      <c r="AF20" s="215"/>
      <c r="AG20" s="215"/>
      <c r="AH20" s="215"/>
      <c r="AI20" s="215"/>
      <c r="AJ20" s="215"/>
      <c r="AK20" s="215"/>
      <c r="AL20" s="216"/>
      <c r="AM20" s="8"/>
      <c r="AN20" s="284"/>
      <c r="AO20" s="300"/>
      <c r="AP20" s="279"/>
      <c r="AQ20" s="279"/>
      <c r="AR20" s="279"/>
      <c r="AS20" s="279"/>
      <c r="AT20" s="279"/>
      <c r="AU20" s="279"/>
      <c r="AV20" s="279"/>
      <c r="AW20" s="279"/>
      <c r="AX20" s="279"/>
      <c r="AY20" s="279"/>
      <c r="AZ20" s="279"/>
      <c r="BA20" s="279"/>
      <c r="BB20" s="280"/>
      <c r="BC20" s="281"/>
      <c r="BD20" s="279"/>
      <c r="BE20" s="279"/>
      <c r="BF20" s="279"/>
      <c r="BG20" s="282"/>
      <c r="BH20" s="300"/>
      <c r="BI20" s="279"/>
      <c r="BJ20" s="279"/>
      <c r="BK20" s="279"/>
      <c r="BL20" s="279"/>
      <c r="BM20" s="279"/>
      <c r="BN20" s="279"/>
      <c r="BO20" s="279"/>
      <c r="BP20" s="279"/>
      <c r="BQ20" s="279"/>
      <c r="BR20" s="279"/>
      <c r="BS20" s="279"/>
      <c r="BT20" s="280"/>
      <c r="BU20" s="303"/>
      <c r="BV20" s="304"/>
      <c r="BW20" s="304"/>
      <c r="BX20" s="304"/>
      <c r="BY20" s="305"/>
    </row>
    <row r="21" spans="1:78" ht="15.75" customHeight="1" x14ac:dyDescent="0.15">
      <c r="A21" s="239"/>
      <c r="B21" s="297"/>
      <c r="C21" s="298"/>
      <c r="D21" s="298"/>
      <c r="E21" s="298"/>
      <c r="F21" s="299"/>
      <c r="G21" s="69"/>
      <c r="H21" s="34" t="s">
        <v>37</v>
      </c>
      <c r="I21" s="8"/>
      <c r="J21" s="8"/>
      <c r="K21" s="8"/>
      <c r="L21" s="8"/>
      <c r="M21" s="8"/>
      <c r="N21" s="8"/>
      <c r="O21" s="8"/>
      <c r="P21" s="8"/>
      <c r="Q21" s="8"/>
      <c r="R21" s="8"/>
      <c r="S21" s="8"/>
      <c r="T21" s="8"/>
      <c r="U21" s="8"/>
      <c r="V21" s="8"/>
      <c r="W21" s="8"/>
      <c r="X21" s="8"/>
      <c r="Y21" s="8"/>
      <c r="Z21" s="8"/>
      <c r="AA21" s="8"/>
      <c r="AB21" s="214"/>
      <c r="AC21" s="215"/>
      <c r="AD21" s="215"/>
      <c r="AE21" s="215"/>
      <c r="AF21" s="215"/>
      <c r="AG21" s="215"/>
      <c r="AH21" s="215"/>
      <c r="AI21" s="215"/>
      <c r="AJ21" s="215"/>
      <c r="AK21" s="215"/>
      <c r="AL21" s="216"/>
      <c r="AM21" s="8"/>
      <c r="AN21" s="284"/>
      <c r="AO21" s="300"/>
      <c r="AP21" s="279"/>
      <c r="AQ21" s="279"/>
      <c r="AR21" s="279"/>
      <c r="AS21" s="279"/>
      <c r="AT21" s="279"/>
      <c r="AU21" s="279"/>
      <c r="AV21" s="279"/>
      <c r="AW21" s="279"/>
      <c r="AX21" s="279"/>
      <c r="AY21" s="279"/>
      <c r="AZ21" s="279"/>
      <c r="BA21" s="279"/>
      <c r="BB21" s="280"/>
      <c r="BC21" s="281"/>
      <c r="BD21" s="279"/>
      <c r="BE21" s="279"/>
      <c r="BF21" s="279"/>
      <c r="BG21" s="282"/>
      <c r="BH21" s="319"/>
      <c r="BI21" s="320"/>
      <c r="BJ21" s="320"/>
      <c r="BK21" s="320"/>
      <c r="BL21" s="320"/>
      <c r="BM21" s="320"/>
      <c r="BN21" s="320"/>
      <c r="BO21" s="320"/>
      <c r="BP21" s="320"/>
      <c r="BQ21" s="320"/>
      <c r="BR21" s="320"/>
      <c r="BS21" s="320"/>
      <c r="BT21" s="321"/>
      <c r="BU21" s="322"/>
      <c r="BV21" s="323"/>
      <c r="BW21" s="323"/>
      <c r="BX21" s="323"/>
      <c r="BY21" s="324"/>
    </row>
    <row r="22" spans="1:78" ht="15.75" customHeight="1" x14ac:dyDescent="0.15">
      <c r="A22" s="239"/>
      <c r="B22" s="190"/>
      <c r="C22" s="191"/>
      <c r="D22" s="191"/>
      <c r="E22" s="191"/>
      <c r="F22" s="192"/>
      <c r="G22" s="314"/>
      <c r="H22" s="213"/>
      <c r="I22" s="213"/>
      <c r="J22" s="213"/>
      <c r="K22" s="213"/>
      <c r="L22" s="213"/>
      <c r="M22" s="213"/>
      <c r="N22" s="315" t="s">
        <v>36</v>
      </c>
      <c r="O22" s="316"/>
      <c r="P22" s="316"/>
      <c r="Q22" s="316"/>
      <c r="R22" s="316"/>
      <c r="S22" s="316"/>
      <c r="T22" s="317"/>
      <c r="U22" s="317"/>
      <c r="V22" s="261" t="s">
        <v>0</v>
      </c>
      <c r="W22" s="261"/>
      <c r="X22" s="317"/>
      <c r="Y22" s="317"/>
      <c r="Z22" s="318" t="s">
        <v>13</v>
      </c>
      <c r="AA22" s="318"/>
      <c r="AB22" s="197"/>
      <c r="AC22" s="198"/>
      <c r="AD22" s="198"/>
      <c r="AE22" s="198"/>
      <c r="AF22" s="198"/>
      <c r="AG22" s="198"/>
      <c r="AH22" s="198"/>
      <c r="AI22" s="198"/>
      <c r="AJ22" s="198"/>
      <c r="AK22" s="198"/>
      <c r="AL22" s="199"/>
      <c r="AM22" s="8"/>
      <c r="AN22" s="284"/>
      <c r="AO22" s="300"/>
      <c r="AP22" s="279"/>
      <c r="AQ22" s="279"/>
      <c r="AR22" s="279"/>
      <c r="AS22" s="279"/>
      <c r="AT22" s="279"/>
      <c r="AU22" s="279"/>
      <c r="AV22" s="279"/>
      <c r="AW22" s="279"/>
      <c r="AX22" s="279"/>
      <c r="AY22" s="279"/>
      <c r="AZ22" s="279"/>
      <c r="BA22" s="279"/>
      <c r="BB22" s="280"/>
      <c r="BC22" s="281"/>
      <c r="BD22" s="279"/>
      <c r="BE22" s="279"/>
      <c r="BF22" s="279"/>
      <c r="BG22" s="282"/>
      <c r="BH22" s="332" t="s">
        <v>182</v>
      </c>
      <c r="BI22" s="333"/>
      <c r="BJ22" s="333"/>
      <c r="BK22" s="333"/>
      <c r="BL22" s="333"/>
      <c r="BM22" s="333"/>
      <c r="BN22" s="333"/>
      <c r="BO22" s="333"/>
      <c r="BP22" s="333"/>
      <c r="BQ22" s="333"/>
      <c r="BR22" s="333"/>
      <c r="BS22" s="333"/>
      <c r="BT22" s="334"/>
      <c r="BU22" s="293"/>
      <c r="BV22" s="294"/>
      <c r="BW22" s="294"/>
      <c r="BX22" s="233" t="s">
        <v>16</v>
      </c>
      <c r="BY22" s="237"/>
    </row>
    <row r="23" spans="1:78" ht="15.75" customHeight="1" x14ac:dyDescent="0.15">
      <c r="A23" s="239"/>
      <c r="B23" s="325" t="s">
        <v>35</v>
      </c>
      <c r="C23" s="326"/>
      <c r="D23" s="326"/>
      <c r="E23" s="326"/>
      <c r="F23" s="327"/>
      <c r="G23" s="33"/>
      <c r="H23" s="29" t="s">
        <v>31</v>
      </c>
      <c r="I23" s="30"/>
      <c r="J23" s="30"/>
      <c r="K23" s="30"/>
      <c r="L23" s="31"/>
      <c r="M23" s="29" t="s">
        <v>72</v>
      </c>
      <c r="N23" s="30"/>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28" t="s">
        <v>164</v>
      </c>
      <c r="AM23" s="8"/>
      <c r="AN23" s="284"/>
      <c r="AO23" s="300"/>
      <c r="AP23" s="279"/>
      <c r="AQ23" s="279"/>
      <c r="AR23" s="279"/>
      <c r="AS23" s="279"/>
      <c r="AT23" s="279"/>
      <c r="AU23" s="279"/>
      <c r="AV23" s="279"/>
      <c r="AW23" s="279"/>
      <c r="AX23" s="279"/>
      <c r="AY23" s="279"/>
      <c r="AZ23" s="279"/>
      <c r="BA23" s="279"/>
      <c r="BB23" s="280"/>
      <c r="BC23" s="281"/>
      <c r="BD23" s="279"/>
      <c r="BE23" s="279"/>
      <c r="BF23" s="279"/>
      <c r="BG23" s="282"/>
      <c r="BH23" s="329"/>
      <c r="BI23" s="330"/>
      <c r="BJ23" s="330"/>
      <c r="BK23" s="330"/>
      <c r="BL23" s="330"/>
      <c r="BM23" s="330"/>
      <c r="BN23" s="330"/>
      <c r="BO23" s="330"/>
      <c r="BP23" s="330"/>
      <c r="BQ23" s="330"/>
      <c r="BR23" s="330"/>
      <c r="BS23" s="330"/>
      <c r="BT23" s="331"/>
      <c r="BU23" s="273"/>
      <c r="BV23" s="274"/>
      <c r="BW23" s="274"/>
      <c r="BX23" s="233"/>
      <c r="BY23" s="237"/>
    </row>
    <row r="24" spans="1:78" ht="15.75" customHeight="1" x14ac:dyDescent="0.15">
      <c r="A24" s="240"/>
      <c r="B24" s="325" t="s">
        <v>90</v>
      </c>
      <c r="C24" s="326"/>
      <c r="D24" s="326"/>
      <c r="E24" s="326"/>
      <c r="F24" s="327"/>
      <c r="G24" s="33"/>
      <c r="H24" s="29" t="s">
        <v>31</v>
      </c>
      <c r="I24" s="30"/>
      <c r="J24" s="30"/>
      <c r="K24" s="30"/>
      <c r="L24" s="31"/>
      <c r="M24" s="29" t="s">
        <v>72</v>
      </c>
      <c r="N24" s="30"/>
      <c r="O24" s="159"/>
      <c r="P24" s="159"/>
      <c r="Q24" s="159"/>
      <c r="R24" s="159"/>
      <c r="S24" s="159"/>
      <c r="T24" s="159"/>
      <c r="U24" s="159"/>
      <c r="V24" s="159"/>
      <c r="W24" s="159"/>
      <c r="X24" s="159"/>
      <c r="Y24" s="78" t="s">
        <v>83</v>
      </c>
      <c r="Z24" s="79"/>
      <c r="AA24" s="337" t="s">
        <v>91</v>
      </c>
      <c r="AB24" s="337"/>
      <c r="AC24" s="337"/>
      <c r="AD24" s="80"/>
      <c r="AE24" s="80"/>
      <c r="AF24" s="78"/>
      <c r="AG24" s="79"/>
      <c r="AH24" s="337" t="s">
        <v>92</v>
      </c>
      <c r="AI24" s="337"/>
      <c r="AJ24" s="337"/>
      <c r="AK24" s="80" t="s">
        <v>165</v>
      </c>
      <c r="AL24" s="81" t="s">
        <v>165</v>
      </c>
      <c r="AN24" s="284"/>
      <c r="AO24" s="300"/>
      <c r="AP24" s="279"/>
      <c r="AQ24" s="279"/>
      <c r="AR24" s="279"/>
      <c r="AS24" s="279"/>
      <c r="AT24" s="279"/>
      <c r="AU24" s="279"/>
      <c r="AV24" s="279"/>
      <c r="AW24" s="279"/>
      <c r="AX24" s="279"/>
      <c r="AY24" s="279"/>
      <c r="AZ24" s="279"/>
      <c r="BA24" s="279"/>
      <c r="BB24" s="280"/>
      <c r="BC24" s="281"/>
      <c r="BD24" s="279"/>
      <c r="BE24" s="279"/>
      <c r="BF24" s="279"/>
      <c r="BG24" s="282"/>
      <c r="BH24" s="332" t="s">
        <v>73</v>
      </c>
      <c r="BI24" s="333"/>
      <c r="BJ24" s="333"/>
      <c r="BK24" s="333"/>
      <c r="BL24" s="333"/>
      <c r="BM24" s="333"/>
      <c r="BN24" s="333"/>
      <c r="BO24" s="333"/>
      <c r="BP24" s="333"/>
      <c r="BQ24" s="333"/>
      <c r="BR24" s="333"/>
      <c r="BS24" s="333"/>
      <c r="BT24" s="334"/>
      <c r="BU24" s="335"/>
      <c r="BV24" s="336"/>
      <c r="BW24" s="336"/>
      <c r="BX24" s="295" t="s">
        <v>16</v>
      </c>
      <c r="BY24" s="296"/>
    </row>
    <row r="25" spans="1:78" ht="15.75" customHeight="1" x14ac:dyDescent="0.15">
      <c r="A25" s="25" t="s">
        <v>70</v>
      </c>
      <c r="AN25" s="284"/>
      <c r="AO25" s="300"/>
      <c r="AP25" s="279"/>
      <c r="AQ25" s="279"/>
      <c r="AR25" s="279"/>
      <c r="AS25" s="279"/>
      <c r="AT25" s="279"/>
      <c r="AU25" s="279"/>
      <c r="AV25" s="279"/>
      <c r="AW25" s="279"/>
      <c r="AX25" s="279"/>
      <c r="AY25" s="279"/>
      <c r="AZ25" s="279"/>
      <c r="BA25" s="279"/>
      <c r="BB25" s="280"/>
      <c r="BC25" s="281"/>
      <c r="BD25" s="279"/>
      <c r="BE25" s="279"/>
      <c r="BF25" s="279"/>
      <c r="BG25" s="282"/>
      <c r="BH25" s="508" t="s">
        <v>71</v>
      </c>
      <c r="BI25" s="509"/>
      <c r="BJ25" s="509"/>
      <c r="BK25" s="509"/>
      <c r="BL25" s="510"/>
      <c r="BM25" s="510"/>
      <c r="BN25" s="510"/>
      <c r="BO25" s="510"/>
      <c r="BP25" s="510"/>
      <c r="BQ25" s="510"/>
      <c r="BR25" s="510"/>
      <c r="BS25" s="510"/>
      <c r="BT25" s="511"/>
      <c r="BU25" s="303"/>
      <c r="BV25" s="304"/>
      <c r="BW25" s="304"/>
      <c r="BX25" s="304"/>
      <c r="BY25" s="305"/>
    </row>
    <row r="26" spans="1:78" ht="15.75" customHeight="1" x14ac:dyDescent="0.15">
      <c r="A26" s="187" t="s">
        <v>45</v>
      </c>
      <c r="B26" s="221"/>
      <c r="C26" s="221"/>
      <c r="D26" s="222"/>
      <c r="E26" s="147" t="s">
        <v>166</v>
      </c>
      <c r="F26" s="236"/>
      <c r="G26" s="236"/>
      <c r="H26" s="236"/>
      <c r="I26" s="236"/>
      <c r="J26" s="236"/>
      <c r="K26" s="236"/>
      <c r="L26" s="236"/>
      <c r="M26" s="236"/>
      <c r="N26" s="236"/>
      <c r="O26" s="236"/>
      <c r="P26" s="236"/>
      <c r="Q26" s="236"/>
      <c r="R26" s="236"/>
      <c r="S26" s="236"/>
      <c r="T26" s="20"/>
      <c r="U26" s="20"/>
      <c r="V26" s="20"/>
      <c r="W26" s="39" t="s">
        <v>42</v>
      </c>
      <c r="X26" s="236"/>
      <c r="Y26" s="236"/>
      <c r="Z26" s="20"/>
      <c r="AA26" s="39" t="s">
        <v>167</v>
      </c>
      <c r="AB26" s="184" t="s">
        <v>181</v>
      </c>
      <c r="AC26" s="185"/>
      <c r="AD26" s="185"/>
      <c r="AE26" s="185"/>
      <c r="AF26" s="185"/>
      <c r="AG26" s="185"/>
      <c r="AH26" s="185"/>
      <c r="AI26" s="185"/>
      <c r="AJ26" s="185"/>
      <c r="AK26" s="185"/>
      <c r="AL26" s="186"/>
      <c r="AN26" s="284"/>
      <c r="AO26" s="300"/>
      <c r="AP26" s="279"/>
      <c r="AQ26" s="279"/>
      <c r="AR26" s="279"/>
      <c r="AS26" s="279"/>
      <c r="AT26" s="279"/>
      <c r="AU26" s="279"/>
      <c r="AV26" s="279"/>
      <c r="AW26" s="279"/>
      <c r="AX26" s="279"/>
      <c r="AY26" s="279"/>
      <c r="AZ26" s="279"/>
      <c r="BA26" s="279"/>
      <c r="BB26" s="280"/>
      <c r="BC26" s="281"/>
      <c r="BD26" s="279"/>
      <c r="BE26" s="279"/>
      <c r="BF26" s="279"/>
      <c r="BG26" s="282"/>
      <c r="BH26" s="301" t="s">
        <v>68</v>
      </c>
      <c r="BI26" s="302"/>
      <c r="BJ26" s="302"/>
      <c r="BK26" s="302"/>
      <c r="BL26" s="302"/>
      <c r="BM26" s="302"/>
      <c r="BN26" s="302"/>
      <c r="BO26" s="279"/>
      <c r="BP26" s="279"/>
      <c r="BQ26" s="279"/>
      <c r="BR26" s="279"/>
      <c r="BS26" s="279"/>
      <c r="BT26" s="280"/>
      <c r="BU26" s="303"/>
      <c r="BV26" s="304"/>
      <c r="BW26" s="304"/>
      <c r="BX26" s="304"/>
      <c r="BY26" s="305"/>
      <c r="BZ26" s="4"/>
    </row>
    <row r="27" spans="1:78" ht="15.75" customHeight="1" x14ac:dyDescent="0.15">
      <c r="A27" s="297"/>
      <c r="B27" s="346"/>
      <c r="C27" s="346"/>
      <c r="D27" s="347"/>
      <c r="E27" s="338"/>
      <c r="F27" s="249"/>
      <c r="G27" s="249"/>
      <c r="H27" s="249"/>
      <c r="I27" s="249"/>
      <c r="J27" s="249"/>
      <c r="K27" s="249"/>
      <c r="L27" s="249"/>
      <c r="M27" s="249"/>
      <c r="N27" s="249"/>
      <c r="O27" s="249"/>
      <c r="P27" s="249"/>
      <c r="Q27" s="249"/>
      <c r="R27" s="249"/>
      <c r="S27" s="249"/>
      <c r="T27" s="249"/>
      <c r="U27" s="249"/>
      <c r="V27" s="249"/>
      <c r="W27" s="249"/>
      <c r="X27" s="249"/>
      <c r="Y27" s="249"/>
      <c r="Z27" s="249"/>
      <c r="AA27" s="339"/>
      <c r="AB27" s="210"/>
      <c r="AC27" s="211"/>
      <c r="AD27" s="211"/>
      <c r="AE27" s="211"/>
      <c r="AF27" s="211"/>
      <c r="AG27" s="211"/>
      <c r="AH27" s="211"/>
      <c r="AI27" s="211"/>
      <c r="AJ27" s="211"/>
      <c r="AK27" s="211"/>
      <c r="AL27" s="212"/>
      <c r="AN27" s="284"/>
      <c r="AO27" s="340"/>
      <c r="AP27" s="341"/>
      <c r="AQ27" s="341"/>
      <c r="AR27" s="341"/>
      <c r="AS27" s="341"/>
      <c r="AT27" s="341"/>
      <c r="AU27" s="341"/>
      <c r="AV27" s="341"/>
      <c r="AW27" s="341"/>
      <c r="AX27" s="341"/>
      <c r="AY27" s="341"/>
      <c r="AZ27" s="341"/>
      <c r="BA27" s="341"/>
      <c r="BB27" s="342"/>
      <c r="BC27" s="343"/>
      <c r="BD27" s="341"/>
      <c r="BE27" s="341"/>
      <c r="BF27" s="341"/>
      <c r="BG27" s="344"/>
      <c r="BH27" s="301"/>
      <c r="BI27" s="302"/>
      <c r="BJ27" s="302"/>
      <c r="BK27" s="302"/>
      <c r="BL27" s="302"/>
      <c r="BM27" s="302"/>
      <c r="BN27" s="302"/>
      <c r="BO27" s="302"/>
      <c r="BP27" s="302"/>
      <c r="BQ27" s="302"/>
      <c r="BR27" s="302"/>
      <c r="BS27" s="302"/>
      <c r="BT27" s="345"/>
      <c r="BU27" s="281"/>
      <c r="BV27" s="279"/>
      <c r="BW27" s="279"/>
      <c r="BX27" s="233"/>
      <c r="BY27" s="237"/>
      <c r="BZ27" s="63"/>
    </row>
    <row r="28" spans="1:78" ht="15.75" customHeight="1" x14ac:dyDescent="0.15">
      <c r="A28" s="297"/>
      <c r="B28" s="346"/>
      <c r="C28" s="346"/>
      <c r="D28" s="347"/>
      <c r="E28" s="38" t="s">
        <v>168</v>
      </c>
      <c r="F28" s="348"/>
      <c r="G28" s="348"/>
      <c r="H28" s="348"/>
      <c r="I28" s="348"/>
      <c r="J28" s="348"/>
      <c r="K28" s="348"/>
      <c r="L28" s="348"/>
      <c r="M28" s="348"/>
      <c r="N28" s="348"/>
      <c r="O28" s="348"/>
      <c r="P28" s="348"/>
      <c r="Q28" s="348"/>
      <c r="R28" s="348"/>
      <c r="S28" s="348"/>
      <c r="T28" s="10"/>
      <c r="U28" s="10"/>
      <c r="V28" s="10"/>
      <c r="W28" s="37" t="s">
        <v>42</v>
      </c>
      <c r="X28" s="249"/>
      <c r="Y28" s="249"/>
      <c r="Z28" s="10"/>
      <c r="AA28" s="37" t="s">
        <v>169</v>
      </c>
      <c r="AB28" s="214"/>
      <c r="AC28" s="215"/>
      <c r="AD28" s="215"/>
      <c r="AE28" s="215"/>
      <c r="AF28" s="215"/>
      <c r="AG28" s="215"/>
      <c r="AH28" s="215"/>
      <c r="AI28" s="215"/>
      <c r="AJ28" s="215"/>
      <c r="AK28" s="215"/>
      <c r="AL28" s="216"/>
      <c r="AN28" s="349" t="s">
        <v>11</v>
      </c>
      <c r="AO28" s="351" t="s">
        <v>67</v>
      </c>
      <c r="AP28" s="352"/>
      <c r="AQ28" s="352"/>
      <c r="AR28" s="352"/>
      <c r="AS28" s="352"/>
      <c r="AT28" s="352"/>
      <c r="AU28" s="352"/>
      <c r="AV28" s="352"/>
      <c r="AW28" s="352"/>
      <c r="AX28" s="352"/>
      <c r="AY28" s="352"/>
      <c r="AZ28" s="352"/>
      <c r="BA28" s="352"/>
      <c r="BB28" s="353"/>
      <c r="BC28" s="354"/>
      <c r="BD28" s="355"/>
      <c r="BE28" s="355"/>
      <c r="BF28" s="295" t="s">
        <v>16</v>
      </c>
      <c r="BG28" s="296"/>
      <c r="BH28" s="291"/>
      <c r="BI28" s="292"/>
      <c r="BJ28" s="292"/>
      <c r="BK28" s="292"/>
      <c r="BL28" s="292"/>
      <c r="BM28" s="292"/>
      <c r="BN28" s="292"/>
      <c r="BO28" s="292"/>
      <c r="BP28" s="292"/>
      <c r="BQ28" s="292"/>
      <c r="BR28" s="292"/>
      <c r="BS28" s="292"/>
      <c r="BT28" s="356"/>
      <c r="BU28" s="357"/>
      <c r="BV28" s="358"/>
      <c r="BW28" s="358"/>
      <c r="BX28" s="358"/>
      <c r="BY28" s="359"/>
      <c r="BZ28" s="63"/>
    </row>
    <row r="29" spans="1:78" ht="15.75" customHeight="1" x14ac:dyDescent="0.15">
      <c r="A29" s="297"/>
      <c r="B29" s="346"/>
      <c r="C29" s="346"/>
      <c r="D29" s="347"/>
      <c r="E29" s="338"/>
      <c r="F29" s="249"/>
      <c r="G29" s="249"/>
      <c r="H29" s="249"/>
      <c r="I29" s="249"/>
      <c r="J29" s="249"/>
      <c r="K29" s="249"/>
      <c r="L29" s="249"/>
      <c r="M29" s="249"/>
      <c r="N29" s="249"/>
      <c r="O29" s="249"/>
      <c r="P29" s="249"/>
      <c r="Q29" s="249"/>
      <c r="R29" s="249"/>
      <c r="S29" s="249"/>
      <c r="T29" s="249"/>
      <c r="U29" s="249"/>
      <c r="V29" s="249"/>
      <c r="W29" s="249"/>
      <c r="X29" s="249"/>
      <c r="Y29" s="249"/>
      <c r="Z29" s="249"/>
      <c r="AA29" s="339"/>
      <c r="AB29" s="214"/>
      <c r="AC29" s="215"/>
      <c r="AD29" s="215"/>
      <c r="AE29" s="215"/>
      <c r="AF29" s="215"/>
      <c r="AG29" s="215"/>
      <c r="AH29" s="215"/>
      <c r="AI29" s="215"/>
      <c r="AJ29" s="215"/>
      <c r="AK29" s="215"/>
      <c r="AL29" s="216"/>
      <c r="AN29" s="284"/>
      <c r="AO29" s="154" t="s">
        <v>66</v>
      </c>
      <c r="AP29" s="52"/>
      <c r="AQ29" s="52"/>
      <c r="AR29" s="360"/>
      <c r="AS29" s="360"/>
      <c r="AT29" s="360"/>
      <c r="AU29" s="360"/>
      <c r="AV29" s="360"/>
      <c r="AW29" s="360"/>
      <c r="AX29" s="360"/>
      <c r="AY29" s="360"/>
      <c r="AZ29" s="360"/>
      <c r="BA29" s="360"/>
      <c r="BB29" s="361"/>
      <c r="BC29" s="362"/>
      <c r="BD29" s="360"/>
      <c r="BE29" s="360"/>
      <c r="BF29" s="360"/>
      <c r="BG29" s="363"/>
      <c r="BH29" s="151" t="s">
        <v>69</v>
      </c>
      <c r="BI29" s="152"/>
      <c r="BJ29" s="152"/>
      <c r="BK29" s="152"/>
      <c r="BL29" s="152"/>
      <c r="BM29" s="152"/>
      <c r="BN29" s="152"/>
      <c r="BO29" s="152"/>
      <c r="BP29" s="152"/>
      <c r="BQ29" s="152"/>
      <c r="BR29" s="152"/>
      <c r="BS29" s="152"/>
      <c r="BT29" s="153"/>
      <c r="BU29" s="335"/>
      <c r="BV29" s="336"/>
      <c r="BW29" s="336"/>
      <c r="BX29" s="295" t="s">
        <v>16</v>
      </c>
      <c r="BY29" s="296"/>
      <c r="BZ29" s="63"/>
    </row>
    <row r="30" spans="1:78" ht="15.75" customHeight="1" x14ac:dyDescent="0.15">
      <c r="A30" s="297"/>
      <c r="B30" s="346"/>
      <c r="C30" s="346"/>
      <c r="D30" s="347"/>
      <c r="E30" s="38" t="s">
        <v>170</v>
      </c>
      <c r="F30" s="348"/>
      <c r="G30" s="348"/>
      <c r="H30" s="348"/>
      <c r="I30" s="348"/>
      <c r="J30" s="348"/>
      <c r="K30" s="348"/>
      <c r="L30" s="348"/>
      <c r="M30" s="348"/>
      <c r="N30" s="348"/>
      <c r="O30" s="348"/>
      <c r="P30" s="348"/>
      <c r="Q30" s="348"/>
      <c r="R30" s="348"/>
      <c r="S30" s="348"/>
      <c r="T30" s="10"/>
      <c r="U30" s="10"/>
      <c r="V30" s="10"/>
      <c r="W30" s="37" t="s">
        <v>42</v>
      </c>
      <c r="X30" s="249"/>
      <c r="Y30" s="249"/>
      <c r="Z30" s="10"/>
      <c r="AA30" s="37" t="s">
        <v>169</v>
      </c>
      <c r="AB30" s="214"/>
      <c r="AC30" s="215"/>
      <c r="AD30" s="215"/>
      <c r="AE30" s="215"/>
      <c r="AF30" s="215"/>
      <c r="AG30" s="215"/>
      <c r="AH30" s="215"/>
      <c r="AI30" s="215"/>
      <c r="AJ30" s="215"/>
      <c r="AK30" s="215"/>
      <c r="AL30" s="216"/>
      <c r="AN30" s="284"/>
      <c r="AO30" s="367"/>
      <c r="AP30" s="360"/>
      <c r="AQ30" s="360"/>
      <c r="AR30" s="360"/>
      <c r="AS30" s="360"/>
      <c r="AT30" s="360"/>
      <c r="AU30" s="360"/>
      <c r="AV30" s="360"/>
      <c r="AW30" s="360"/>
      <c r="AX30" s="360"/>
      <c r="AY30" s="360"/>
      <c r="AZ30" s="360"/>
      <c r="BA30" s="360"/>
      <c r="BB30" s="361"/>
      <c r="BC30" s="362"/>
      <c r="BD30" s="360"/>
      <c r="BE30" s="360"/>
      <c r="BF30" s="360"/>
      <c r="BG30" s="363"/>
      <c r="BH30" s="301" t="s">
        <v>68</v>
      </c>
      <c r="BI30" s="302"/>
      <c r="BJ30" s="302"/>
      <c r="BK30" s="302"/>
      <c r="BL30" s="302"/>
      <c r="BM30" s="302"/>
      <c r="BN30" s="302"/>
      <c r="BO30" s="279"/>
      <c r="BP30" s="279"/>
      <c r="BQ30" s="279"/>
      <c r="BR30" s="279"/>
      <c r="BS30" s="279"/>
      <c r="BT30" s="280"/>
      <c r="BU30" s="368"/>
      <c r="BV30" s="369"/>
      <c r="BW30" s="369"/>
      <c r="BX30" s="369"/>
      <c r="BY30" s="370"/>
      <c r="BZ30" s="63"/>
    </row>
    <row r="31" spans="1:78" ht="15.75" customHeight="1" x14ac:dyDescent="0.15">
      <c r="A31" s="223"/>
      <c r="B31" s="224"/>
      <c r="C31" s="224"/>
      <c r="D31" s="225"/>
      <c r="E31" s="364"/>
      <c r="F31" s="365"/>
      <c r="G31" s="365"/>
      <c r="H31" s="365"/>
      <c r="I31" s="365"/>
      <c r="J31" s="365"/>
      <c r="K31" s="365"/>
      <c r="L31" s="365"/>
      <c r="M31" s="365"/>
      <c r="N31" s="365"/>
      <c r="O31" s="365"/>
      <c r="P31" s="365"/>
      <c r="Q31" s="365"/>
      <c r="R31" s="365"/>
      <c r="S31" s="365"/>
      <c r="T31" s="365"/>
      <c r="U31" s="365"/>
      <c r="V31" s="365"/>
      <c r="W31" s="365"/>
      <c r="X31" s="365"/>
      <c r="Y31" s="365"/>
      <c r="Z31" s="365"/>
      <c r="AA31" s="366"/>
      <c r="AB31" s="214"/>
      <c r="AC31" s="215"/>
      <c r="AD31" s="215"/>
      <c r="AE31" s="215"/>
      <c r="AF31" s="215"/>
      <c r="AG31" s="215"/>
      <c r="AH31" s="215"/>
      <c r="AI31" s="215"/>
      <c r="AJ31" s="215"/>
      <c r="AK31" s="215"/>
      <c r="AL31" s="216"/>
      <c r="AN31" s="284"/>
      <c r="AO31" s="367"/>
      <c r="AP31" s="360"/>
      <c r="AQ31" s="360"/>
      <c r="AR31" s="360"/>
      <c r="AS31" s="360"/>
      <c r="AT31" s="360"/>
      <c r="AU31" s="360"/>
      <c r="AV31" s="360"/>
      <c r="AW31" s="360"/>
      <c r="AX31" s="360"/>
      <c r="AY31" s="360"/>
      <c r="AZ31" s="360"/>
      <c r="BA31" s="360"/>
      <c r="BB31" s="361"/>
      <c r="BC31" s="362"/>
      <c r="BD31" s="360"/>
      <c r="BE31" s="360"/>
      <c r="BF31" s="360"/>
      <c r="BG31" s="363"/>
      <c r="BH31" s="367"/>
      <c r="BI31" s="360"/>
      <c r="BJ31" s="360"/>
      <c r="BK31" s="360"/>
      <c r="BL31" s="360"/>
      <c r="BM31" s="360"/>
      <c r="BN31" s="360"/>
      <c r="BO31" s="360"/>
      <c r="BP31" s="360"/>
      <c r="BQ31" s="360"/>
      <c r="BR31" s="360"/>
      <c r="BS31" s="360"/>
      <c r="BT31" s="361"/>
      <c r="BU31" s="368"/>
      <c r="BV31" s="369"/>
      <c r="BW31" s="369"/>
      <c r="BX31" s="369"/>
      <c r="BY31" s="370"/>
    </row>
    <row r="32" spans="1:78" ht="15.75" customHeight="1" x14ac:dyDescent="0.15">
      <c r="A32" s="187" t="s">
        <v>171</v>
      </c>
      <c r="B32" s="221"/>
      <c r="C32" s="221"/>
      <c r="D32" s="222"/>
      <c r="E32" s="435"/>
      <c r="F32" s="436"/>
      <c r="G32" s="436"/>
      <c r="H32" s="436"/>
      <c r="I32" s="436"/>
      <c r="J32" s="436"/>
      <c r="K32" s="436"/>
      <c r="L32" s="436"/>
      <c r="M32" s="436"/>
      <c r="N32" s="436"/>
      <c r="O32" s="436"/>
      <c r="P32" s="436"/>
      <c r="Q32" s="436"/>
      <c r="R32" s="436"/>
      <c r="S32" s="436"/>
      <c r="T32" s="436"/>
      <c r="U32" s="436"/>
      <c r="V32" s="436"/>
      <c r="W32" s="436"/>
      <c r="X32" s="436"/>
      <c r="Y32" s="436"/>
      <c r="Z32" s="436"/>
      <c r="AA32" s="437"/>
      <c r="AB32" s="214"/>
      <c r="AC32" s="215"/>
      <c r="AD32" s="215"/>
      <c r="AE32" s="215"/>
      <c r="AF32" s="215"/>
      <c r="AG32" s="215"/>
      <c r="AH32" s="215"/>
      <c r="AI32" s="215"/>
      <c r="AJ32" s="215"/>
      <c r="AK32" s="215"/>
      <c r="AL32" s="216"/>
      <c r="AN32" s="284"/>
      <c r="AO32" s="300"/>
      <c r="AP32" s="279"/>
      <c r="AQ32" s="279"/>
      <c r="AR32" s="279"/>
      <c r="AS32" s="279"/>
      <c r="AT32" s="279"/>
      <c r="AU32" s="279"/>
      <c r="AV32" s="279"/>
      <c r="AW32" s="279"/>
      <c r="AX32" s="279"/>
      <c r="AY32" s="279"/>
      <c r="AZ32" s="279"/>
      <c r="BA32" s="279"/>
      <c r="BB32" s="280"/>
      <c r="BC32" s="281"/>
      <c r="BD32" s="279"/>
      <c r="BE32" s="279"/>
      <c r="BF32" s="279"/>
      <c r="BG32" s="282"/>
      <c r="BH32" s="300"/>
      <c r="BI32" s="279"/>
      <c r="BJ32" s="279"/>
      <c r="BK32" s="279"/>
      <c r="BL32" s="279"/>
      <c r="BM32" s="279"/>
      <c r="BN32" s="279"/>
      <c r="BO32" s="279"/>
      <c r="BP32" s="279"/>
      <c r="BQ32" s="279"/>
      <c r="BR32" s="279"/>
      <c r="BS32" s="279"/>
      <c r="BT32" s="280"/>
      <c r="BU32" s="303"/>
      <c r="BV32" s="304"/>
      <c r="BW32" s="304"/>
      <c r="BX32" s="304"/>
      <c r="BY32" s="305"/>
    </row>
    <row r="33" spans="1:77" ht="15.75" customHeight="1" x14ac:dyDescent="0.15">
      <c r="A33" s="297"/>
      <c r="B33" s="346"/>
      <c r="C33" s="346"/>
      <c r="D33" s="347"/>
      <c r="E33" s="371"/>
      <c r="F33" s="348"/>
      <c r="G33" s="348"/>
      <c r="H33" s="348"/>
      <c r="I33" s="348"/>
      <c r="J33" s="348"/>
      <c r="K33" s="348"/>
      <c r="L33" s="348"/>
      <c r="M33" s="348"/>
      <c r="N33" s="348"/>
      <c r="O33" s="348"/>
      <c r="P33" s="348"/>
      <c r="Q33" s="348"/>
      <c r="R33" s="348"/>
      <c r="S33" s="348"/>
      <c r="T33" s="348"/>
      <c r="U33" s="348"/>
      <c r="V33" s="348"/>
      <c r="W33" s="348"/>
      <c r="X33" s="348"/>
      <c r="Y33" s="348"/>
      <c r="Z33" s="348"/>
      <c r="AA33" s="372"/>
      <c r="AB33" s="214"/>
      <c r="AC33" s="215"/>
      <c r="AD33" s="215"/>
      <c r="AE33" s="215"/>
      <c r="AF33" s="215"/>
      <c r="AG33" s="215"/>
      <c r="AH33" s="215"/>
      <c r="AI33" s="215"/>
      <c r="AJ33" s="215"/>
      <c r="AK33" s="215"/>
      <c r="AL33" s="216"/>
      <c r="AN33" s="350"/>
      <c r="AO33" s="314"/>
      <c r="AP33" s="213"/>
      <c r="AQ33" s="213"/>
      <c r="AR33" s="213"/>
      <c r="AS33" s="213"/>
      <c r="AT33" s="213"/>
      <c r="AU33" s="213"/>
      <c r="AV33" s="213"/>
      <c r="AW33" s="213"/>
      <c r="AX33" s="213"/>
      <c r="AY33" s="213"/>
      <c r="AZ33" s="213"/>
      <c r="BA33" s="213"/>
      <c r="BB33" s="373"/>
      <c r="BC33" s="374"/>
      <c r="BD33" s="213"/>
      <c r="BE33" s="213"/>
      <c r="BF33" s="213"/>
      <c r="BG33" s="375"/>
      <c r="BH33" s="314"/>
      <c r="BI33" s="213"/>
      <c r="BJ33" s="213"/>
      <c r="BK33" s="213"/>
      <c r="BL33" s="213"/>
      <c r="BM33" s="213"/>
      <c r="BN33" s="213"/>
      <c r="BO33" s="213"/>
      <c r="BP33" s="213"/>
      <c r="BQ33" s="213"/>
      <c r="BR33" s="213"/>
      <c r="BS33" s="213"/>
      <c r="BT33" s="373"/>
      <c r="BU33" s="376"/>
      <c r="BV33" s="220"/>
      <c r="BW33" s="220"/>
      <c r="BX33" s="220"/>
      <c r="BY33" s="377"/>
    </row>
    <row r="34" spans="1:77" ht="15.75" customHeight="1" x14ac:dyDescent="0.15">
      <c r="A34" s="223"/>
      <c r="B34" s="224"/>
      <c r="C34" s="224"/>
      <c r="D34" s="225"/>
      <c r="E34" s="364"/>
      <c r="F34" s="365"/>
      <c r="G34" s="365"/>
      <c r="H34" s="365"/>
      <c r="I34" s="365"/>
      <c r="J34" s="365"/>
      <c r="K34" s="365"/>
      <c r="L34" s="365"/>
      <c r="M34" s="365"/>
      <c r="N34" s="365"/>
      <c r="O34" s="365"/>
      <c r="P34" s="365"/>
      <c r="Q34" s="365"/>
      <c r="R34" s="365"/>
      <c r="S34" s="365"/>
      <c r="T34" s="365"/>
      <c r="U34" s="365"/>
      <c r="V34" s="365"/>
      <c r="W34" s="365"/>
      <c r="X34" s="365"/>
      <c r="Y34" s="365"/>
      <c r="Z34" s="365"/>
      <c r="AA34" s="366"/>
      <c r="AB34" s="197"/>
      <c r="AC34" s="198"/>
      <c r="AD34" s="198"/>
      <c r="AE34" s="198"/>
      <c r="AF34" s="198"/>
      <c r="AG34" s="198"/>
      <c r="AH34" s="198"/>
      <c r="AI34" s="198"/>
      <c r="AJ34" s="198"/>
      <c r="AK34" s="198"/>
      <c r="AL34" s="199"/>
      <c r="AM34" s="2"/>
      <c r="AN34" s="200" t="s">
        <v>64</v>
      </c>
      <c r="AO34" s="185"/>
      <c r="AP34" s="185"/>
      <c r="AQ34" s="185"/>
      <c r="AR34" s="185"/>
      <c r="AS34" s="185"/>
      <c r="AT34" s="185"/>
      <c r="AU34" s="185"/>
      <c r="AV34" s="185"/>
      <c r="AW34" s="185"/>
      <c r="AX34" s="185"/>
      <c r="AY34" s="185"/>
      <c r="AZ34" s="185"/>
      <c r="BA34" s="185"/>
      <c r="BB34" s="201"/>
      <c r="BC34" s="438">
        <f>SUM(BC16:BG33)</f>
        <v>0</v>
      </c>
      <c r="BD34" s="439"/>
      <c r="BE34" s="439"/>
      <c r="BF34" s="395" t="s">
        <v>16</v>
      </c>
      <c r="BG34" s="396"/>
      <c r="BH34" s="200" t="s">
        <v>64</v>
      </c>
      <c r="BI34" s="185"/>
      <c r="BJ34" s="185"/>
      <c r="BK34" s="185"/>
      <c r="BL34" s="185"/>
      <c r="BM34" s="185"/>
      <c r="BN34" s="185"/>
      <c r="BO34" s="185"/>
      <c r="BP34" s="185"/>
      <c r="BQ34" s="185"/>
      <c r="BR34" s="185"/>
      <c r="BS34" s="185"/>
      <c r="BT34" s="185"/>
      <c r="BU34" s="397">
        <f t="shared" ref="BU34" si="0">SUM(BU16:BY33)</f>
        <v>0</v>
      </c>
      <c r="BV34" s="398"/>
      <c r="BW34" s="398"/>
      <c r="BX34" s="395" t="s">
        <v>16</v>
      </c>
      <c r="BY34" s="396"/>
    </row>
    <row r="35" spans="1:77" ht="15.75" customHeight="1" x14ac:dyDescent="0.15">
      <c r="A35" s="25" t="s">
        <v>65</v>
      </c>
      <c r="B35" s="8"/>
      <c r="C35" s="8"/>
      <c r="D35" s="8"/>
      <c r="E35" s="8"/>
      <c r="F35" s="8"/>
      <c r="X35" s="8"/>
      <c r="Y35" s="8"/>
      <c r="Z35" s="8"/>
      <c r="AA35" s="8"/>
      <c r="AB35" s="8"/>
      <c r="AC35" s="8"/>
      <c r="AD35" s="8"/>
      <c r="AE35" s="8"/>
      <c r="AF35" s="8"/>
      <c r="AG35" s="2"/>
      <c r="AH35" s="2"/>
      <c r="AI35" s="2"/>
      <c r="AJ35" s="2"/>
      <c r="AK35" s="2"/>
      <c r="AL35" s="2"/>
      <c r="AM35" s="62"/>
      <c r="AN35" s="25" t="s">
        <v>63</v>
      </c>
    </row>
    <row r="36" spans="1:77" ht="12.75" customHeight="1" x14ac:dyDescent="0.15">
      <c r="A36" s="32"/>
      <c r="B36" s="399" t="s">
        <v>172</v>
      </c>
      <c r="C36" s="400"/>
      <c r="D36" s="400"/>
      <c r="E36" s="400"/>
      <c r="F36" s="400"/>
      <c r="G36" s="400"/>
      <c r="H36" s="400"/>
      <c r="I36" s="400"/>
      <c r="J36" s="400"/>
      <c r="K36" s="401"/>
      <c r="L36" s="402" t="s">
        <v>173</v>
      </c>
      <c r="M36" s="188"/>
      <c r="N36" s="403"/>
      <c r="O36" s="408" t="s">
        <v>33</v>
      </c>
      <c r="P36" s="409"/>
      <c r="Q36" s="409"/>
      <c r="R36" s="413" t="s">
        <v>32</v>
      </c>
      <c r="S36" s="400"/>
      <c r="T36" s="400"/>
      <c r="U36" s="400"/>
      <c r="V36" s="400"/>
      <c r="W36" s="400"/>
      <c r="X36" s="400"/>
      <c r="Y36" s="400"/>
      <c r="Z36" s="400"/>
      <c r="AA36" s="414"/>
      <c r="AB36" s="420" t="s">
        <v>181</v>
      </c>
      <c r="AC36" s="400"/>
      <c r="AD36" s="400"/>
      <c r="AE36" s="400"/>
      <c r="AF36" s="400"/>
      <c r="AG36" s="400"/>
      <c r="AH36" s="400"/>
      <c r="AI36" s="400"/>
      <c r="AJ36" s="400"/>
      <c r="AK36" s="400"/>
      <c r="AL36" s="421"/>
      <c r="AM36" s="62"/>
      <c r="AN36" s="426"/>
      <c r="AO36" s="427"/>
      <c r="AP36" s="427"/>
      <c r="AQ36" s="427"/>
      <c r="AR36" s="428"/>
      <c r="AS36" s="400" t="s">
        <v>62</v>
      </c>
      <c r="AT36" s="400"/>
      <c r="AU36" s="400"/>
      <c r="AV36" s="400"/>
      <c r="AW36" s="400"/>
      <c r="AX36" s="400"/>
      <c r="AY36" s="413" t="s">
        <v>61</v>
      </c>
      <c r="AZ36" s="400"/>
      <c r="BA36" s="400"/>
      <c r="BB36" s="400"/>
      <c r="BC36" s="400"/>
      <c r="BD36" s="401"/>
      <c r="BE36" s="378" t="s">
        <v>60</v>
      </c>
      <c r="BF36" s="379"/>
      <c r="BG36" s="379"/>
      <c r="BH36" s="379"/>
      <c r="BI36" s="379"/>
      <c r="BJ36" s="379"/>
      <c r="BK36" s="379"/>
      <c r="BL36" s="379"/>
      <c r="BM36" s="379"/>
      <c r="BN36" s="379"/>
      <c r="BO36" s="379"/>
      <c r="BP36" s="379"/>
      <c r="BQ36" s="379"/>
      <c r="BR36" s="379"/>
      <c r="BS36" s="379"/>
      <c r="BT36" s="379"/>
      <c r="BU36" s="379"/>
      <c r="BV36" s="379"/>
      <c r="BW36" s="379"/>
      <c r="BX36" s="379"/>
      <c r="BY36" s="380"/>
    </row>
    <row r="37" spans="1:77" ht="12.75" customHeight="1" x14ac:dyDescent="0.15">
      <c r="A37" s="74"/>
      <c r="B37" s="387" t="s">
        <v>34</v>
      </c>
      <c r="C37" s="388"/>
      <c r="D37" s="388"/>
      <c r="E37" s="388"/>
      <c r="F37" s="388"/>
      <c r="G37" s="388"/>
      <c r="H37" s="388"/>
      <c r="I37" s="388"/>
      <c r="J37" s="388"/>
      <c r="K37" s="389"/>
      <c r="L37" s="404"/>
      <c r="M37" s="298"/>
      <c r="N37" s="405"/>
      <c r="O37" s="410"/>
      <c r="P37" s="411"/>
      <c r="Q37" s="411"/>
      <c r="R37" s="415"/>
      <c r="S37" s="416"/>
      <c r="T37" s="416"/>
      <c r="U37" s="416"/>
      <c r="V37" s="416"/>
      <c r="W37" s="416"/>
      <c r="X37" s="416"/>
      <c r="Y37" s="416"/>
      <c r="Z37" s="416"/>
      <c r="AA37" s="417"/>
      <c r="AB37" s="422"/>
      <c r="AC37" s="416"/>
      <c r="AD37" s="416"/>
      <c r="AE37" s="416"/>
      <c r="AF37" s="416"/>
      <c r="AG37" s="416"/>
      <c r="AH37" s="416"/>
      <c r="AI37" s="416"/>
      <c r="AJ37" s="416"/>
      <c r="AK37" s="416"/>
      <c r="AL37" s="423"/>
      <c r="AM37" s="62"/>
      <c r="AN37" s="429"/>
      <c r="AO37" s="430"/>
      <c r="AP37" s="430"/>
      <c r="AQ37" s="430"/>
      <c r="AR37" s="431"/>
      <c r="AS37" s="416"/>
      <c r="AT37" s="416"/>
      <c r="AU37" s="416"/>
      <c r="AV37" s="416"/>
      <c r="AW37" s="416"/>
      <c r="AX37" s="416"/>
      <c r="AY37" s="415"/>
      <c r="AZ37" s="416"/>
      <c r="BA37" s="416"/>
      <c r="BB37" s="416"/>
      <c r="BC37" s="416"/>
      <c r="BD37" s="512"/>
      <c r="BE37" s="381"/>
      <c r="BF37" s="382"/>
      <c r="BG37" s="382"/>
      <c r="BH37" s="382"/>
      <c r="BI37" s="382"/>
      <c r="BJ37" s="382"/>
      <c r="BK37" s="382"/>
      <c r="BL37" s="382"/>
      <c r="BM37" s="382"/>
      <c r="BN37" s="382"/>
      <c r="BO37" s="382"/>
      <c r="BP37" s="382"/>
      <c r="BQ37" s="382"/>
      <c r="BR37" s="382"/>
      <c r="BS37" s="382"/>
      <c r="BT37" s="382"/>
      <c r="BU37" s="382"/>
      <c r="BV37" s="382"/>
      <c r="BW37" s="382"/>
      <c r="BX37" s="382"/>
      <c r="BY37" s="383"/>
    </row>
    <row r="38" spans="1:77" ht="12.75" customHeight="1" x14ac:dyDescent="0.15">
      <c r="A38" s="27"/>
      <c r="B38" s="390" t="s">
        <v>87</v>
      </c>
      <c r="C38" s="391"/>
      <c r="D38" s="391"/>
      <c r="E38" s="391"/>
      <c r="F38" s="391"/>
      <c r="G38" s="391"/>
      <c r="H38" s="391"/>
      <c r="I38" s="391"/>
      <c r="J38" s="391"/>
      <c r="K38" s="392"/>
      <c r="L38" s="406"/>
      <c r="M38" s="191"/>
      <c r="N38" s="407"/>
      <c r="O38" s="412"/>
      <c r="P38" s="315"/>
      <c r="Q38" s="315"/>
      <c r="R38" s="418"/>
      <c r="S38" s="391"/>
      <c r="T38" s="391"/>
      <c r="U38" s="391"/>
      <c r="V38" s="391"/>
      <c r="W38" s="391"/>
      <c r="X38" s="391"/>
      <c r="Y38" s="391"/>
      <c r="Z38" s="391"/>
      <c r="AA38" s="419"/>
      <c r="AB38" s="424"/>
      <c r="AC38" s="391"/>
      <c r="AD38" s="391"/>
      <c r="AE38" s="391"/>
      <c r="AF38" s="391"/>
      <c r="AG38" s="391"/>
      <c r="AH38" s="391"/>
      <c r="AI38" s="391"/>
      <c r="AJ38" s="391"/>
      <c r="AK38" s="391"/>
      <c r="AL38" s="425"/>
      <c r="AM38" s="61"/>
      <c r="AN38" s="432"/>
      <c r="AO38" s="433"/>
      <c r="AP38" s="433"/>
      <c r="AQ38" s="433"/>
      <c r="AR38" s="434"/>
      <c r="AS38" s="391"/>
      <c r="AT38" s="391"/>
      <c r="AU38" s="391"/>
      <c r="AV38" s="391"/>
      <c r="AW38" s="391"/>
      <c r="AX38" s="391"/>
      <c r="AY38" s="60" t="s">
        <v>174</v>
      </c>
      <c r="AZ38" s="73"/>
      <c r="BA38" s="59" t="s">
        <v>0</v>
      </c>
      <c r="BB38" s="73"/>
      <c r="BC38" s="393" t="s">
        <v>59</v>
      </c>
      <c r="BD38" s="394"/>
      <c r="BE38" s="384"/>
      <c r="BF38" s="385"/>
      <c r="BG38" s="385"/>
      <c r="BH38" s="385"/>
      <c r="BI38" s="385"/>
      <c r="BJ38" s="385"/>
      <c r="BK38" s="385"/>
      <c r="BL38" s="385"/>
      <c r="BM38" s="385"/>
      <c r="BN38" s="385"/>
      <c r="BO38" s="385"/>
      <c r="BP38" s="385"/>
      <c r="BQ38" s="385"/>
      <c r="BR38" s="385"/>
      <c r="BS38" s="385"/>
      <c r="BT38" s="385"/>
      <c r="BU38" s="385"/>
      <c r="BV38" s="385"/>
      <c r="BW38" s="385"/>
      <c r="BX38" s="385"/>
      <c r="BY38" s="386"/>
    </row>
    <row r="39" spans="1:77" ht="15.75" customHeight="1" x14ac:dyDescent="0.15">
      <c r="A39" s="283" t="s">
        <v>30</v>
      </c>
      <c r="B39" s="440"/>
      <c r="C39" s="441"/>
      <c r="D39" s="441"/>
      <c r="E39" s="441"/>
      <c r="F39" s="441"/>
      <c r="G39" s="441"/>
      <c r="H39" s="441"/>
      <c r="I39" s="441"/>
      <c r="J39" s="441"/>
      <c r="K39" s="442"/>
      <c r="L39" s="443"/>
      <c r="M39" s="444"/>
      <c r="N39" s="449" t="s">
        <v>175</v>
      </c>
      <c r="O39" s="443"/>
      <c r="P39" s="444"/>
      <c r="Q39" s="449" t="s">
        <v>175</v>
      </c>
      <c r="R39" s="443"/>
      <c r="S39" s="444"/>
      <c r="T39" s="295" t="s">
        <v>3</v>
      </c>
      <c r="U39" s="295"/>
      <c r="V39" s="444"/>
      <c r="W39" s="444"/>
      <c r="X39" s="444"/>
      <c r="Y39" s="460" t="s">
        <v>4</v>
      </c>
      <c r="Z39" s="460"/>
      <c r="AA39" s="461"/>
      <c r="AB39" s="142"/>
      <c r="AC39" s="143"/>
      <c r="AD39" s="143"/>
      <c r="AE39" s="143"/>
      <c r="AF39" s="143"/>
      <c r="AG39" s="143"/>
      <c r="AH39" s="143"/>
      <c r="AI39" s="143"/>
      <c r="AJ39" s="143"/>
      <c r="AK39" s="143"/>
      <c r="AL39" s="144"/>
      <c r="AM39" s="52"/>
      <c r="AN39" s="158"/>
      <c r="AO39" s="156"/>
      <c r="AP39" s="156"/>
      <c r="AQ39" s="156"/>
      <c r="AR39" s="157"/>
      <c r="AS39" s="473"/>
      <c r="AT39" s="474"/>
      <c r="AU39" s="474"/>
      <c r="AV39" s="474"/>
      <c r="AW39" s="275" t="s">
        <v>16</v>
      </c>
      <c r="AX39" s="479"/>
      <c r="AY39" s="473"/>
      <c r="AZ39" s="474"/>
      <c r="BA39" s="474"/>
      <c r="BB39" s="474"/>
      <c r="BC39" s="275" t="s">
        <v>16</v>
      </c>
      <c r="BD39" s="479"/>
      <c r="BE39" s="149"/>
      <c r="BF39" s="148"/>
      <c r="BG39" s="148"/>
      <c r="BH39" s="148"/>
      <c r="BI39" s="148"/>
      <c r="BJ39" s="148"/>
      <c r="BK39" s="148"/>
      <c r="BL39" s="148"/>
      <c r="BM39" s="148"/>
      <c r="BN39" s="148"/>
      <c r="BO39" s="148"/>
      <c r="BP39" s="148"/>
      <c r="BQ39" s="148"/>
      <c r="BR39" s="148"/>
      <c r="BS39" s="148"/>
      <c r="BT39" s="148"/>
      <c r="BU39" s="148"/>
      <c r="BV39" s="148"/>
      <c r="BW39" s="148"/>
      <c r="BX39" s="148"/>
      <c r="BY39" s="150"/>
    </row>
    <row r="40" spans="1:77" ht="15.75" customHeight="1" x14ac:dyDescent="0.15">
      <c r="A40" s="284"/>
      <c r="B40" s="480"/>
      <c r="C40" s="481"/>
      <c r="D40" s="481"/>
      <c r="E40" s="481"/>
      <c r="F40" s="481"/>
      <c r="G40" s="481"/>
      <c r="H40" s="481"/>
      <c r="I40" s="481"/>
      <c r="J40" s="481"/>
      <c r="K40" s="482"/>
      <c r="L40" s="445"/>
      <c r="M40" s="446"/>
      <c r="N40" s="234"/>
      <c r="O40" s="445"/>
      <c r="P40" s="446"/>
      <c r="Q40" s="234"/>
      <c r="R40" s="445"/>
      <c r="S40" s="446"/>
      <c r="T40" s="233"/>
      <c r="U40" s="233"/>
      <c r="V40" s="446"/>
      <c r="W40" s="446"/>
      <c r="X40" s="446"/>
      <c r="Y40" s="462"/>
      <c r="Z40" s="462"/>
      <c r="AA40" s="463"/>
      <c r="AB40" s="214"/>
      <c r="AC40" s="215"/>
      <c r="AD40" s="215"/>
      <c r="AE40" s="215"/>
      <c r="AF40" s="215"/>
      <c r="AG40" s="215"/>
      <c r="AH40" s="215"/>
      <c r="AI40" s="215"/>
      <c r="AJ40" s="215"/>
      <c r="AK40" s="215"/>
      <c r="AL40" s="216"/>
      <c r="AM40" s="52"/>
      <c r="AN40" s="483" t="s">
        <v>58</v>
      </c>
      <c r="AO40" s="298"/>
      <c r="AP40" s="298"/>
      <c r="AQ40" s="298"/>
      <c r="AR40" s="405"/>
      <c r="AS40" s="475"/>
      <c r="AT40" s="476"/>
      <c r="AU40" s="476"/>
      <c r="AV40" s="476"/>
      <c r="AW40" s="233"/>
      <c r="AX40" s="234"/>
      <c r="AY40" s="475"/>
      <c r="AZ40" s="476"/>
      <c r="BA40" s="476"/>
      <c r="BB40" s="476"/>
      <c r="BC40" s="233"/>
      <c r="BD40" s="234"/>
      <c r="BE40" s="281"/>
      <c r="BF40" s="279"/>
      <c r="BG40" s="279"/>
      <c r="BH40" s="279"/>
      <c r="BI40" s="279"/>
      <c r="BJ40" s="279"/>
      <c r="BK40" s="279"/>
      <c r="BL40" s="279"/>
      <c r="BM40" s="279"/>
      <c r="BN40" s="279"/>
      <c r="BO40" s="279"/>
      <c r="BP40" s="279"/>
      <c r="BQ40" s="279"/>
      <c r="BR40" s="279"/>
      <c r="BS40" s="279"/>
      <c r="BT40" s="279"/>
      <c r="BU40" s="279"/>
      <c r="BV40" s="279"/>
      <c r="BW40" s="279"/>
      <c r="BX40" s="279"/>
      <c r="BY40" s="282"/>
    </row>
    <row r="41" spans="1:77" ht="15.75" customHeight="1" x14ac:dyDescent="0.15">
      <c r="A41" s="284"/>
      <c r="B41" s="75" t="s">
        <v>174</v>
      </c>
      <c r="C41" s="487"/>
      <c r="D41" s="487"/>
      <c r="E41" s="487"/>
      <c r="F41" s="487"/>
      <c r="G41" s="487"/>
      <c r="H41" s="487"/>
      <c r="I41" s="487"/>
      <c r="J41" s="487"/>
      <c r="K41" s="76" t="s">
        <v>165</v>
      </c>
      <c r="L41" s="447"/>
      <c r="M41" s="448"/>
      <c r="N41" s="450"/>
      <c r="O41" s="447"/>
      <c r="P41" s="448"/>
      <c r="Q41" s="450"/>
      <c r="R41" s="447"/>
      <c r="S41" s="448"/>
      <c r="T41" s="277"/>
      <c r="U41" s="277"/>
      <c r="V41" s="448"/>
      <c r="W41" s="448"/>
      <c r="X41" s="448"/>
      <c r="Y41" s="464"/>
      <c r="Z41" s="464"/>
      <c r="AA41" s="465"/>
      <c r="AB41" s="214"/>
      <c r="AC41" s="215"/>
      <c r="AD41" s="215"/>
      <c r="AE41" s="215"/>
      <c r="AF41" s="215"/>
      <c r="AG41" s="215"/>
      <c r="AH41" s="215"/>
      <c r="AI41" s="215"/>
      <c r="AJ41" s="215"/>
      <c r="AK41" s="215"/>
      <c r="AL41" s="216"/>
      <c r="AM41" s="52"/>
      <c r="AN41" s="484"/>
      <c r="AO41" s="485"/>
      <c r="AP41" s="485"/>
      <c r="AQ41" s="485"/>
      <c r="AR41" s="486"/>
      <c r="AS41" s="477"/>
      <c r="AT41" s="478"/>
      <c r="AU41" s="478"/>
      <c r="AV41" s="478"/>
      <c r="AW41" s="277"/>
      <c r="AX41" s="450"/>
      <c r="AY41" s="477"/>
      <c r="AZ41" s="478"/>
      <c r="BA41" s="478"/>
      <c r="BB41" s="478"/>
      <c r="BC41" s="277"/>
      <c r="BD41" s="450"/>
      <c r="BE41" s="281"/>
      <c r="BF41" s="279"/>
      <c r="BG41" s="279"/>
      <c r="BH41" s="279"/>
      <c r="BI41" s="279"/>
      <c r="BJ41" s="279"/>
      <c r="BK41" s="279"/>
      <c r="BL41" s="279"/>
      <c r="BM41" s="279"/>
      <c r="BN41" s="279"/>
      <c r="BO41" s="279"/>
      <c r="BP41" s="279"/>
      <c r="BQ41" s="279"/>
      <c r="BR41" s="279"/>
      <c r="BS41" s="279"/>
      <c r="BT41" s="279"/>
      <c r="BU41" s="279"/>
      <c r="BV41" s="279"/>
      <c r="BW41" s="279"/>
      <c r="BX41" s="279"/>
      <c r="BY41" s="282"/>
    </row>
    <row r="42" spans="1:77" ht="15.75" customHeight="1" x14ac:dyDescent="0.15">
      <c r="A42" s="284"/>
      <c r="B42" s="451"/>
      <c r="C42" s="452"/>
      <c r="D42" s="452"/>
      <c r="E42" s="452"/>
      <c r="F42" s="452"/>
      <c r="G42" s="452"/>
      <c r="H42" s="452"/>
      <c r="I42" s="452"/>
      <c r="J42" s="452"/>
      <c r="K42" s="453"/>
      <c r="L42" s="443"/>
      <c r="M42" s="444"/>
      <c r="N42" s="449" t="s">
        <v>175</v>
      </c>
      <c r="O42" s="443"/>
      <c r="P42" s="444"/>
      <c r="Q42" s="449" t="s">
        <v>175</v>
      </c>
      <c r="R42" s="443"/>
      <c r="S42" s="444"/>
      <c r="T42" s="295" t="s">
        <v>3</v>
      </c>
      <c r="U42" s="295"/>
      <c r="V42" s="444"/>
      <c r="W42" s="444"/>
      <c r="X42" s="444"/>
      <c r="Y42" s="460" t="s">
        <v>4</v>
      </c>
      <c r="Z42" s="460"/>
      <c r="AA42" s="461"/>
      <c r="AB42" s="142"/>
      <c r="AC42" s="143"/>
      <c r="AD42" s="143"/>
      <c r="AE42" s="143"/>
      <c r="AF42" s="143"/>
      <c r="AG42" s="143"/>
      <c r="AH42" s="143"/>
      <c r="AI42" s="143"/>
      <c r="AJ42" s="143"/>
      <c r="AK42" s="143"/>
      <c r="AL42" s="144"/>
      <c r="AM42" s="52"/>
      <c r="AN42" s="466" t="s">
        <v>88</v>
      </c>
      <c r="AO42" s="467"/>
      <c r="AP42" s="467"/>
      <c r="AQ42" s="467"/>
      <c r="AR42" s="468"/>
      <c r="AS42" s="488"/>
      <c r="AT42" s="489"/>
      <c r="AU42" s="489"/>
      <c r="AV42" s="489"/>
      <c r="AW42" s="295" t="s">
        <v>16</v>
      </c>
      <c r="AX42" s="449"/>
      <c r="AY42" s="488"/>
      <c r="AZ42" s="489"/>
      <c r="BA42" s="489"/>
      <c r="BB42" s="489"/>
      <c r="BC42" s="295" t="s">
        <v>16</v>
      </c>
      <c r="BD42" s="449"/>
      <c r="BE42" s="281"/>
      <c r="BF42" s="279"/>
      <c r="BG42" s="279"/>
      <c r="BH42" s="279"/>
      <c r="BI42" s="279"/>
      <c r="BJ42" s="279"/>
      <c r="BK42" s="279"/>
      <c r="BL42" s="279"/>
      <c r="BM42" s="279"/>
      <c r="BN42" s="279"/>
      <c r="BO42" s="279"/>
      <c r="BP42" s="279"/>
      <c r="BQ42" s="279"/>
      <c r="BR42" s="279"/>
      <c r="BS42" s="279"/>
      <c r="BT42" s="279"/>
      <c r="BU42" s="279"/>
      <c r="BV42" s="279"/>
      <c r="BW42" s="279"/>
      <c r="BX42" s="279"/>
      <c r="BY42" s="282"/>
    </row>
    <row r="43" spans="1:77" ht="15.75" customHeight="1" x14ac:dyDescent="0.15">
      <c r="A43" s="284"/>
      <c r="B43" s="480"/>
      <c r="C43" s="481"/>
      <c r="D43" s="481"/>
      <c r="E43" s="481"/>
      <c r="F43" s="481"/>
      <c r="G43" s="481"/>
      <c r="H43" s="481"/>
      <c r="I43" s="481"/>
      <c r="J43" s="481"/>
      <c r="K43" s="482"/>
      <c r="L43" s="445"/>
      <c r="M43" s="446"/>
      <c r="N43" s="234"/>
      <c r="O43" s="445"/>
      <c r="P43" s="446"/>
      <c r="Q43" s="234"/>
      <c r="R43" s="445"/>
      <c r="S43" s="446"/>
      <c r="T43" s="233"/>
      <c r="U43" s="233"/>
      <c r="V43" s="446"/>
      <c r="W43" s="446"/>
      <c r="X43" s="446"/>
      <c r="Y43" s="462"/>
      <c r="Z43" s="462"/>
      <c r="AA43" s="463"/>
      <c r="AB43" s="214"/>
      <c r="AC43" s="215"/>
      <c r="AD43" s="215"/>
      <c r="AE43" s="215"/>
      <c r="AF43" s="215"/>
      <c r="AG43" s="215"/>
      <c r="AH43" s="215"/>
      <c r="AI43" s="215"/>
      <c r="AJ43" s="215"/>
      <c r="AK43" s="215"/>
      <c r="AL43" s="216"/>
      <c r="AM43" s="52"/>
      <c r="AN43" s="297"/>
      <c r="AO43" s="346"/>
      <c r="AP43" s="346"/>
      <c r="AQ43" s="346"/>
      <c r="AR43" s="469"/>
      <c r="AS43" s="475"/>
      <c r="AT43" s="476"/>
      <c r="AU43" s="476"/>
      <c r="AV43" s="476"/>
      <c r="AW43" s="233"/>
      <c r="AX43" s="234"/>
      <c r="AY43" s="475"/>
      <c r="AZ43" s="476"/>
      <c r="BA43" s="476"/>
      <c r="BB43" s="476"/>
      <c r="BC43" s="233"/>
      <c r="BD43" s="234"/>
      <c r="BE43" s="281"/>
      <c r="BF43" s="279"/>
      <c r="BG43" s="279"/>
      <c r="BH43" s="279"/>
      <c r="BI43" s="279"/>
      <c r="BJ43" s="279"/>
      <c r="BK43" s="279"/>
      <c r="BL43" s="279"/>
      <c r="BM43" s="279"/>
      <c r="BN43" s="279"/>
      <c r="BO43" s="279"/>
      <c r="BP43" s="279"/>
      <c r="BQ43" s="279"/>
      <c r="BR43" s="279"/>
      <c r="BS43" s="279"/>
      <c r="BT43" s="279"/>
      <c r="BU43" s="279"/>
      <c r="BV43" s="279"/>
      <c r="BW43" s="279"/>
      <c r="BX43" s="279"/>
      <c r="BY43" s="282"/>
    </row>
    <row r="44" spans="1:77" ht="15.75" customHeight="1" x14ac:dyDescent="0.15">
      <c r="A44" s="284"/>
      <c r="B44" s="75" t="s">
        <v>174</v>
      </c>
      <c r="C44" s="487"/>
      <c r="D44" s="487"/>
      <c r="E44" s="487"/>
      <c r="F44" s="487"/>
      <c r="G44" s="487"/>
      <c r="H44" s="487"/>
      <c r="I44" s="487"/>
      <c r="J44" s="487"/>
      <c r="K44" s="76" t="s">
        <v>165</v>
      </c>
      <c r="L44" s="447"/>
      <c r="M44" s="448"/>
      <c r="N44" s="450"/>
      <c r="O44" s="447"/>
      <c r="P44" s="448"/>
      <c r="Q44" s="450"/>
      <c r="R44" s="447"/>
      <c r="S44" s="448"/>
      <c r="T44" s="277"/>
      <c r="U44" s="277"/>
      <c r="V44" s="448"/>
      <c r="W44" s="448"/>
      <c r="X44" s="448"/>
      <c r="Y44" s="464"/>
      <c r="Z44" s="464"/>
      <c r="AA44" s="465"/>
      <c r="AB44" s="214"/>
      <c r="AC44" s="215"/>
      <c r="AD44" s="215"/>
      <c r="AE44" s="215"/>
      <c r="AF44" s="215"/>
      <c r="AG44" s="215"/>
      <c r="AH44" s="215"/>
      <c r="AI44" s="215"/>
      <c r="AJ44" s="215"/>
      <c r="AK44" s="215"/>
      <c r="AL44" s="216"/>
      <c r="AN44" s="470"/>
      <c r="AO44" s="471"/>
      <c r="AP44" s="471"/>
      <c r="AQ44" s="471"/>
      <c r="AR44" s="472"/>
      <c r="AS44" s="477"/>
      <c r="AT44" s="478"/>
      <c r="AU44" s="478"/>
      <c r="AV44" s="478"/>
      <c r="AW44" s="277"/>
      <c r="AX44" s="450"/>
      <c r="AY44" s="477"/>
      <c r="AZ44" s="478"/>
      <c r="BA44" s="478"/>
      <c r="BB44" s="478"/>
      <c r="BC44" s="277"/>
      <c r="BD44" s="450"/>
      <c r="BE44" s="281"/>
      <c r="BF44" s="279"/>
      <c r="BG44" s="279"/>
      <c r="BH44" s="279"/>
      <c r="BI44" s="279"/>
      <c r="BJ44" s="279"/>
      <c r="BK44" s="279"/>
      <c r="BL44" s="279"/>
      <c r="BM44" s="279"/>
      <c r="BN44" s="279"/>
      <c r="BO44" s="279"/>
      <c r="BP44" s="279"/>
      <c r="BQ44" s="279"/>
      <c r="BR44" s="279"/>
      <c r="BS44" s="279"/>
      <c r="BT44" s="279"/>
      <c r="BU44" s="279"/>
      <c r="BV44" s="279"/>
      <c r="BW44" s="279"/>
      <c r="BX44" s="279"/>
      <c r="BY44" s="282"/>
    </row>
    <row r="45" spans="1:77" ht="15.75" customHeight="1" x14ac:dyDescent="0.15">
      <c r="A45" s="284"/>
      <c r="B45" s="454"/>
      <c r="C45" s="455"/>
      <c r="D45" s="455"/>
      <c r="E45" s="455"/>
      <c r="F45" s="277" t="s">
        <v>176</v>
      </c>
      <c r="G45" s="277"/>
      <c r="H45" s="336"/>
      <c r="I45" s="336"/>
      <c r="J45" s="336"/>
      <c r="K45" s="450" t="s">
        <v>7</v>
      </c>
      <c r="L45" s="335"/>
      <c r="M45" s="336"/>
      <c r="N45" s="450" t="s">
        <v>175</v>
      </c>
      <c r="O45" s="335"/>
      <c r="P45" s="336"/>
      <c r="Q45" s="450" t="s">
        <v>175</v>
      </c>
      <c r="R45" s="488"/>
      <c r="S45" s="489"/>
      <c r="T45" s="277" t="s">
        <v>3</v>
      </c>
      <c r="U45" s="277"/>
      <c r="V45" s="489"/>
      <c r="W45" s="489"/>
      <c r="X45" s="489"/>
      <c r="Y45" s="464" t="s">
        <v>4</v>
      </c>
      <c r="Z45" s="464"/>
      <c r="AA45" s="464"/>
      <c r="AB45" s="214"/>
      <c r="AC45" s="215"/>
      <c r="AD45" s="215"/>
      <c r="AE45" s="215"/>
      <c r="AF45" s="215"/>
      <c r="AG45" s="215"/>
      <c r="AH45" s="215"/>
      <c r="AI45" s="215"/>
      <c r="AJ45" s="215"/>
      <c r="AK45" s="215"/>
      <c r="AL45" s="216"/>
      <c r="AN45" s="494" t="s">
        <v>57</v>
      </c>
      <c r="AO45" s="404" t="s">
        <v>56</v>
      </c>
      <c r="AP45" s="298"/>
      <c r="AQ45" s="298"/>
      <c r="AR45" s="405"/>
      <c r="AS45" s="335"/>
      <c r="AT45" s="336"/>
      <c r="AU45" s="336"/>
      <c r="AV45" s="336"/>
      <c r="AW45" s="233" t="s">
        <v>16</v>
      </c>
      <c r="AX45" s="233"/>
      <c r="AY45" s="335"/>
      <c r="AZ45" s="336"/>
      <c r="BA45" s="336"/>
      <c r="BB45" s="336"/>
      <c r="BC45" s="233" t="s">
        <v>16</v>
      </c>
      <c r="BD45" s="234"/>
      <c r="BE45" s="281"/>
      <c r="BF45" s="279"/>
      <c r="BG45" s="279"/>
      <c r="BH45" s="279"/>
      <c r="BI45" s="279"/>
      <c r="BJ45" s="279"/>
      <c r="BK45" s="279"/>
      <c r="BL45" s="279"/>
      <c r="BM45" s="279"/>
      <c r="BN45" s="279"/>
      <c r="BO45" s="279"/>
      <c r="BP45" s="279"/>
      <c r="BQ45" s="279"/>
      <c r="BR45" s="279"/>
      <c r="BS45" s="279"/>
      <c r="BT45" s="279"/>
      <c r="BU45" s="279"/>
      <c r="BV45" s="279"/>
      <c r="BW45" s="279"/>
      <c r="BX45" s="279"/>
      <c r="BY45" s="282"/>
    </row>
    <row r="46" spans="1:77" ht="15.75" customHeight="1" x14ac:dyDescent="0.15">
      <c r="A46" s="350"/>
      <c r="B46" s="456"/>
      <c r="C46" s="457"/>
      <c r="D46" s="457"/>
      <c r="E46" s="457"/>
      <c r="F46" s="458"/>
      <c r="G46" s="458"/>
      <c r="H46" s="213"/>
      <c r="I46" s="213"/>
      <c r="J46" s="213"/>
      <c r="K46" s="459"/>
      <c r="L46" s="374"/>
      <c r="M46" s="213"/>
      <c r="N46" s="459"/>
      <c r="O46" s="374"/>
      <c r="P46" s="213"/>
      <c r="Q46" s="459"/>
      <c r="R46" s="490"/>
      <c r="S46" s="491"/>
      <c r="T46" s="458"/>
      <c r="U46" s="458"/>
      <c r="V46" s="491"/>
      <c r="W46" s="491"/>
      <c r="X46" s="491"/>
      <c r="Y46" s="493"/>
      <c r="Z46" s="493"/>
      <c r="AA46" s="493"/>
      <c r="AB46" s="214"/>
      <c r="AC46" s="215"/>
      <c r="AD46" s="215"/>
      <c r="AE46" s="215"/>
      <c r="AF46" s="215"/>
      <c r="AG46" s="215"/>
      <c r="AH46" s="215"/>
      <c r="AI46" s="215"/>
      <c r="AJ46" s="215"/>
      <c r="AK46" s="215"/>
      <c r="AL46" s="216"/>
      <c r="AN46" s="494"/>
      <c r="AO46" s="404"/>
      <c r="AP46" s="298"/>
      <c r="AQ46" s="298"/>
      <c r="AR46" s="405"/>
      <c r="AS46" s="492"/>
      <c r="AT46" s="320"/>
      <c r="AU46" s="320"/>
      <c r="AV46" s="320"/>
      <c r="AW46" s="233"/>
      <c r="AX46" s="233"/>
      <c r="AY46" s="492"/>
      <c r="AZ46" s="320"/>
      <c r="BA46" s="320"/>
      <c r="BB46" s="320"/>
      <c r="BC46" s="233"/>
      <c r="BD46" s="234"/>
      <c r="BE46" s="281"/>
      <c r="BF46" s="279"/>
      <c r="BG46" s="279"/>
      <c r="BH46" s="279"/>
      <c r="BI46" s="279"/>
      <c r="BJ46" s="279"/>
      <c r="BK46" s="279"/>
      <c r="BL46" s="279"/>
      <c r="BM46" s="279"/>
      <c r="BN46" s="279"/>
      <c r="BO46" s="279"/>
      <c r="BP46" s="279"/>
      <c r="BQ46" s="279"/>
      <c r="BR46" s="279"/>
      <c r="BS46" s="279"/>
      <c r="BT46" s="279"/>
      <c r="BU46" s="279"/>
      <c r="BV46" s="279"/>
      <c r="BW46" s="279"/>
      <c r="BX46" s="279"/>
      <c r="BY46" s="282"/>
    </row>
    <row r="47" spans="1:77" ht="15.75" customHeight="1" x14ac:dyDescent="0.15">
      <c r="A47" s="283" t="s">
        <v>25</v>
      </c>
      <c r="B47" s="440"/>
      <c r="C47" s="441"/>
      <c r="D47" s="441"/>
      <c r="E47" s="441"/>
      <c r="F47" s="441"/>
      <c r="G47" s="441"/>
      <c r="H47" s="441"/>
      <c r="I47" s="441"/>
      <c r="J47" s="441"/>
      <c r="K47" s="442"/>
      <c r="L47" s="499"/>
      <c r="M47" s="500"/>
      <c r="N47" s="479" t="s">
        <v>175</v>
      </c>
      <c r="O47" s="499"/>
      <c r="P47" s="500"/>
      <c r="Q47" s="479" t="s">
        <v>175</v>
      </c>
      <c r="R47" s="499"/>
      <c r="S47" s="500"/>
      <c r="T47" s="275" t="s">
        <v>3</v>
      </c>
      <c r="U47" s="275"/>
      <c r="V47" s="500"/>
      <c r="W47" s="500"/>
      <c r="X47" s="500"/>
      <c r="Y47" s="501" t="s">
        <v>5</v>
      </c>
      <c r="Z47" s="501"/>
      <c r="AA47" s="502"/>
      <c r="AB47" s="142"/>
      <c r="AC47" s="143"/>
      <c r="AD47" s="143"/>
      <c r="AE47" s="143"/>
      <c r="AF47" s="143"/>
      <c r="AG47" s="143"/>
      <c r="AH47" s="143"/>
      <c r="AI47" s="143"/>
      <c r="AJ47" s="143"/>
      <c r="AK47" s="143"/>
      <c r="AL47" s="144"/>
      <c r="AN47" s="494"/>
      <c r="AO47" s="496" t="s">
        <v>55</v>
      </c>
      <c r="AP47" s="497"/>
      <c r="AQ47" s="497"/>
      <c r="AR47" s="497"/>
      <c r="AS47" s="335"/>
      <c r="AT47" s="336"/>
      <c r="AU47" s="336"/>
      <c r="AV47" s="336"/>
      <c r="AW47" s="295" t="s">
        <v>16</v>
      </c>
      <c r="AX47" s="295"/>
      <c r="AY47" s="335"/>
      <c r="AZ47" s="336"/>
      <c r="BA47" s="336"/>
      <c r="BB47" s="336"/>
      <c r="BC47" s="295" t="s">
        <v>16</v>
      </c>
      <c r="BD47" s="449"/>
      <c r="BE47" s="281"/>
      <c r="BF47" s="279"/>
      <c r="BG47" s="279"/>
      <c r="BH47" s="279"/>
      <c r="BI47" s="279"/>
      <c r="BJ47" s="279"/>
      <c r="BK47" s="279"/>
      <c r="BL47" s="279"/>
      <c r="BM47" s="279"/>
      <c r="BN47" s="279"/>
      <c r="BO47" s="279"/>
      <c r="BP47" s="279"/>
      <c r="BQ47" s="279"/>
      <c r="BR47" s="279"/>
      <c r="BS47" s="279"/>
      <c r="BT47" s="279"/>
      <c r="BU47" s="279"/>
      <c r="BV47" s="279"/>
      <c r="BW47" s="279"/>
      <c r="BX47" s="279"/>
      <c r="BY47" s="282"/>
    </row>
    <row r="48" spans="1:77" ht="15.75" customHeight="1" x14ac:dyDescent="0.15">
      <c r="A48" s="284"/>
      <c r="B48" s="480"/>
      <c r="C48" s="481"/>
      <c r="D48" s="481"/>
      <c r="E48" s="481"/>
      <c r="F48" s="481"/>
      <c r="G48" s="481"/>
      <c r="H48" s="481"/>
      <c r="I48" s="481"/>
      <c r="J48" s="481"/>
      <c r="K48" s="482"/>
      <c r="L48" s="445"/>
      <c r="M48" s="446"/>
      <c r="N48" s="234"/>
      <c r="O48" s="445"/>
      <c r="P48" s="446"/>
      <c r="Q48" s="234"/>
      <c r="R48" s="445"/>
      <c r="S48" s="446"/>
      <c r="T48" s="233"/>
      <c r="U48" s="233"/>
      <c r="V48" s="446"/>
      <c r="W48" s="446"/>
      <c r="X48" s="446"/>
      <c r="Y48" s="462"/>
      <c r="Z48" s="462"/>
      <c r="AA48" s="463"/>
      <c r="AB48" s="214"/>
      <c r="AC48" s="215"/>
      <c r="AD48" s="215"/>
      <c r="AE48" s="215"/>
      <c r="AF48" s="215"/>
      <c r="AG48" s="215"/>
      <c r="AH48" s="215"/>
      <c r="AI48" s="215"/>
      <c r="AJ48" s="215"/>
      <c r="AK48" s="215"/>
      <c r="AL48" s="216"/>
      <c r="AN48" s="494"/>
      <c r="AO48" s="498"/>
      <c r="AP48" s="485"/>
      <c r="AQ48" s="485"/>
      <c r="AR48" s="485"/>
      <c r="AS48" s="492"/>
      <c r="AT48" s="320"/>
      <c r="AU48" s="320"/>
      <c r="AV48" s="320"/>
      <c r="AW48" s="277"/>
      <c r="AX48" s="277"/>
      <c r="AY48" s="492"/>
      <c r="AZ48" s="320"/>
      <c r="BA48" s="320"/>
      <c r="BB48" s="320"/>
      <c r="BC48" s="277"/>
      <c r="BD48" s="450"/>
      <c r="BE48" s="281"/>
      <c r="BF48" s="279"/>
      <c r="BG48" s="279"/>
      <c r="BH48" s="279"/>
      <c r="BI48" s="279"/>
      <c r="BJ48" s="279"/>
      <c r="BK48" s="279"/>
      <c r="BL48" s="279"/>
      <c r="BM48" s="279"/>
      <c r="BN48" s="279"/>
      <c r="BO48" s="279"/>
      <c r="BP48" s="279"/>
      <c r="BQ48" s="279"/>
      <c r="BR48" s="279"/>
      <c r="BS48" s="279"/>
      <c r="BT48" s="279"/>
      <c r="BU48" s="279"/>
      <c r="BV48" s="279"/>
      <c r="BW48" s="279"/>
      <c r="BX48" s="279"/>
      <c r="BY48" s="282"/>
    </row>
    <row r="49" spans="1:77" ht="15.75" customHeight="1" x14ac:dyDescent="0.15">
      <c r="A49" s="284"/>
      <c r="B49" s="75" t="s">
        <v>174</v>
      </c>
      <c r="C49" s="487"/>
      <c r="D49" s="487"/>
      <c r="E49" s="487"/>
      <c r="F49" s="487"/>
      <c r="G49" s="487"/>
      <c r="H49" s="487"/>
      <c r="I49" s="487"/>
      <c r="J49" s="487"/>
      <c r="K49" s="76" t="s">
        <v>165</v>
      </c>
      <c r="L49" s="445"/>
      <c r="M49" s="446"/>
      <c r="N49" s="234"/>
      <c r="O49" s="445"/>
      <c r="P49" s="446"/>
      <c r="Q49" s="234"/>
      <c r="R49" s="445"/>
      <c r="S49" s="446"/>
      <c r="T49" s="233"/>
      <c r="U49" s="233"/>
      <c r="V49" s="446"/>
      <c r="W49" s="446"/>
      <c r="X49" s="446"/>
      <c r="Y49" s="462"/>
      <c r="Z49" s="462"/>
      <c r="AA49" s="463"/>
      <c r="AB49" s="214"/>
      <c r="AC49" s="215"/>
      <c r="AD49" s="215"/>
      <c r="AE49" s="215"/>
      <c r="AF49" s="215"/>
      <c r="AG49" s="215"/>
      <c r="AH49" s="215"/>
      <c r="AI49" s="215"/>
      <c r="AJ49" s="215"/>
      <c r="AK49" s="215"/>
      <c r="AL49" s="216"/>
      <c r="AN49" s="494"/>
      <c r="AO49" s="404" t="s">
        <v>10</v>
      </c>
      <c r="AP49" s="298"/>
      <c r="AQ49" s="298"/>
      <c r="AR49" s="298"/>
      <c r="AS49" s="335"/>
      <c r="AT49" s="336"/>
      <c r="AU49" s="336"/>
      <c r="AV49" s="336"/>
      <c r="AW49" s="233" t="s">
        <v>16</v>
      </c>
      <c r="AX49" s="233"/>
      <c r="AY49" s="335"/>
      <c r="AZ49" s="336"/>
      <c r="BA49" s="336"/>
      <c r="BB49" s="336"/>
      <c r="BC49" s="233" t="s">
        <v>16</v>
      </c>
      <c r="BD49" s="234"/>
      <c r="BE49" s="281"/>
      <c r="BF49" s="279"/>
      <c r="BG49" s="279"/>
      <c r="BH49" s="279"/>
      <c r="BI49" s="279"/>
      <c r="BJ49" s="279"/>
      <c r="BK49" s="279"/>
      <c r="BL49" s="279"/>
      <c r="BM49" s="279"/>
      <c r="BN49" s="279"/>
      <c r="BO49" s="279"/>
      <c r="BP49" s="279"/>
      <c r="BQ49" s="279"/>
      <c r="BR49" s="279"/>
      <c r="BS49" s="279"/>
      <c r="BT49" s="279"/>
      <c r="BU49" s="279"/>
      <c r="BV49" s="279"/>
      <c r="BW49" s="279"/>
      <c r="BX49" s="279"/>
      <c r="BY49" s="282"/>
    </row>
    <row r="50" spans="1:77" ht="15.75" customHeight="1" x14ac:dyDescent="0.15">
      <c r="A50" s="284"/>
      <c r="B50" s="451"/>
      <c r="C50" s="452"/>
      <c r="D50" s="452"/>
      <c r="E50" s="452"/>
      <c r="F50" s="452"/>
      <c r="G50" s="452"/>
      <c r="H50" s="452"/>
      <c r="I50" s="452"/>
      <c r="J50" s="452"/>
      <c r="K50" s="453"/>
      <c r="L50" s="443"/>
      <c r="M50" s="444"/>
      <c r="N50" s="449" t="s">
        <v>175</v>
      </c>
      <c r="O50" s="443"/>
      <c r="P50" s="444"/>
      <c r="Q50" s="449" t="s">
        <v>175</v>
      </c>
      <c r="R50" s="443"/>
      <c r="S50" s="444"/>
      <c r="T50" s="295" t="s">
        <v>3</v>
      </c>
      <c r="U50" s="295"/>
      <c r="V50" s="444"/>
      <c r="W50" s="444"/>
      <c r="X50" s="444"/>
      <c r="Y50" s="460" t="s">
        <v>5</v>
      </c>
      <c r="Z50" s="460"/>
      <c r="AA50" s="461"/>
      <c r="AB50" s="142"/>
      <c r="AC50" s="143"/>
      <c r="AD50" s="143"/>
      <c r="AE50" s="143"/>
      <c r="AF50" s="143"/>
      <c r="AG50" s="143"/>
      <c r="AH50" s="143"/>
      <c r="AI50" s="143"/>
      <c r="AJ50" s="143"/>
      <c r="AK50" s="143"/>
      <c r="AL50" s="144"/>
      <c r="AN50" s="494"/>
      <c r="AO50" s="404"/>
      <c r="AP50" s="298"/>
      <c r="AQ50" s="298"/>
      <c r="AR50" s="298"/>
      <c r="AS50" s="492"/>
      <c r="AT50" s="320"/>
      <c r="AU50" s="320"/>
      <c r="AV50" s="320"/>
      <c r="AW50" s="233"/>
      <c r="AX50" s="233"/>
      <c r="AY50" s="492"/>
      <c r="AZ50" s="320"/>
      <c r="BA50" s="320"/>
      <c r="BB50" s="320"/>
      <c r="BC50" s="233"/>
      <c r="BD50" s="234"/>
      <c r="BE50" s="281"/>
      <c r="BF50" s="279"/>
      <c r="BG50" s="279"/>
      <c r="BH50" s="279"/>
      <c r="BI50" s="279"/>
      <c r="BJ50" s="279"/>
      <c r="BK50" s="279"/>
      <c r="BL50" s="279"/>
      <c r="BM50" s="279"/>
      <c r="BN50" s="279"/>
      <c r="BO50" s="279"/>
      <c r="BP50" s="279"/>
      <c r="BQ50" s="279"/>
      <c r="BR50" s="279"/>
      <c r="BS50" s="279"/>
      <c r="BT50" s="279"/>
      <c r="BU50" s="279"/>
      <c r="BV50" s="279"/>
      <c r="BW50" s="279"/>
      <c r="BX50" s="279"/>
      <c r="BY50" s="282"/>
    </row>
    <row r="51" spans="1:77" ht="15.75" customHeight="1" x14ac:dyDescent="0.15">
      <c r="A51" s="284"/>
      <c r="B51" s="480"/>
      <c r="C51" s="481"/>
      <c r="D51" s="481"/>
      <c r="E51" s="481"/>
      <c r="F51" s="481"/>
      <c r="G51" s="481"/>
      <c r="H51" s="481"/>
      <c r="I51" s="481"/>
      <c r="J51" s="481"/>
      <c r="K51" s="482"/>
      <c r="L51" s="445"/>
      <c r="M51" s="446"/>
      <c r="N51" s="234"/>
      <c r="O51" s="445"/>
      <c r="P51" s="446"/>
      <c r="Q51" s="234"/>
      <c r="R51" s="445"/>
      <c r="S51" s="446"/>
      <c r="T51" s="233"/>
      <c r="U51" s="233"/>
      <c r="V51" s="446"/>
      <c r="W51" s="446"/>
      <c r="X51" s="446"/>
      <c r="Y51" s="462"/>
      <c r="Z51" s="462"/>
      <c r="AA51" s="463"/>
      <c r="AB51" s="214"/>
      <c r="AC51" s="215"/>
      <c r="AD51" s="215"/>
      <c r="AE51" s="215"/>
      <c r="AF51" s="215"/>
      <c r="AG51" s="215"/>
      <c r="AH51" s="215"/>
      <c r="AI51" s="215"/>
      <c r="AJ51" s="215"/>
      <c r="AK51" s="215"/>
      <c r="AL51" s="216"/>
      <c r="AN51" s="494"/>
      <c r="AO51" s="496" t="s">
        <v>2</v>
      </c>
      <c r="AP51" s="497"/>
      <c r="AQ51" s="497"/>
      <c r="AR51" s="497"/>
      <c r="AS51" s="335"/>
      <c r="AT51" s="336"/>
      <c r="AU51" s="336"/>
      <c r="AV51" s="336"/>
      <c r="AW51" s="295" t="s">
        <v>16</v>
      </c>
      <c r="AX51" s="295"/>
      <c r="AY51" s="335"/>
      <c r="AZ51" s="336"/>
      <c r="BA51" s="336"/>
      <c r="BB51" s="336"/>
      <c r="BC51" s="295" t="s">
        <v>16</v>
      </c>
      <c r="BD51" s="449"/>
      <c r="BE51" s="281"/>
      <c r="BF51" s="279"/>
      <c r="BG51" s="279"/>
      <c r="BH51" s="279"/>
      <c r="BI51" s="279"/>
      <c r="BJ51" s="279"/>
      <c r="BK51" s="279"/>
      <c r="BL51" s="279"/>
      <c r="BM51" s="279"/>
      <c r="BN51" s="279"/>
      <c r="BO51" s="279"/>
      <c r="BP51" s="279"/>
      <c r="BQ51" s="279"/>
      <c r="BR51" s="279"/>
      <c r="BS51" s="279"/>
      <c r="BT51" s="279"/>
      <c r="BU51" s="279"/>
      <c r="BV51" s="279"/>
      <c r="BW51" s="279"/>
      <c r="BX51" s="279"/>
      <c r="BY51" s="282"/>
    </row>
    <row r="52" spans="1:77" ht="15.75" customHeight="1" x14ac:dyDescent="0.15">
      <c r="A52" s="284"/>
      <c r="B52" s="75" t="s">
        <v>174</v>
      </c>
      <c r="C52" s="487"/>
      <c r="D52" s="487"/>
      <c r="E52" s="487"/>
      <c r="F52" s="487"/>
      <c r="G52" s="487"/>
      <c r="H52" s="487"/>
      <c r="I52" s="487"/>
      <c r="J52" s="487"/>
      <c r="K52" s="76" t="s">
        <v>164</v>
      </c>
      <c r="L52" s="447"/>
      <c r="M52" s="448"/>
      <c r="N52" s="450"/>
      <c r="O52" s="447"/>
      <c r="P52" s="448"/>
      <c r="Q52" s="450"/>
      <c r="R52" s="447"/>
      <c r="S52" s="448"/>
      <c r="T52" s="277"/>
      <c r="U52" s="277"/>
      <c r="V52" s="448"/>
      <c r="W52" s="448"/>
      <c r="X52" s="448"/>
      <c r="Y52" s="464"/>
      <c r="Z52" s="464"/>
      <c r="AA52" s="465"/>
      <c r="AB52" s="214"/>
      <c r="AC52" s="215"/>
      <c r="AD52" s="215"/>
      <c r="AE52" s="215"/>
      <c r="AF52" s="215"/>
      <c r="AG52" s="215"/>
      <c r="AH52" s="215"/>
      <c r="AI52" s="215"/>
      <c r="AJ52" s="215"/>
      <c r="AK52" s="215"/>
      <c r="AL52" s="216"/>
      <c r="AN52" s="494"/>
      <c r="AO52" s="498"/>
      <c r="AP52" s="485"/>
      <c r="AQ52" s="485"/>
      <c r="AR52" s="485"/>
      <c r="AS52" s="492"/>
      <c r="AT52" s="320"/>
      <c r="AU52" s="320"/>
      <c r="AV52" s="320"/>
      <c r="AW52" s="277"/>
      <c r="AX52" s="277"/>
      <c r="AY52" s="492"/>
      <c r="AZ52" s="320"/>
      <c r="BA52" s="320"/>
      <c r="BB52" s="320"/>
      <c r="BC52" s="277"/>
      <c r="BD52" s="450"/>
      <c r="BE52" s="281"/>
      <c r="BF52" s="279"/>
      <c r="BG52" s="279"/>
      <c r="BH52" s="279"/>
      <c r="BI52" s="279"/>
      <c r="BJ52" s="279"/>
      <c r="BK52" s="279"/>
      <c r="BL52" s="279"/>
      <c r="BM52" s="279"/>
      <c r="BN52" s="279"/>
      <c r="BO52" s="279"/>
      <c r="BP52" s="279"/>
      <c r="BQ52" s="279"/>
      <c r="BR52" s="279"/>
      <c r="BS52" s="279"/>
      <c r="BT52" s="279"/>
      <c r="BU52" s="279"/>
      <c r="BV52" s="279"/>
      <c r="BW52" s="279"/>
      <c r="BX52" s="279"/>
      <c r="BY52" s="282"/>
    </row>
    <row r="53" spans="1:77" ht="15.75" customHeight="1" x14ac:dyDescent="0.15">
      <c r="A53" s="284"/>
      <c r="B53" s="454"/>
      <c r="C53" s="455"/>
      <c r="D53" s="455"/>
      <c r="E53" s="455"/>
      <c r="F53" s="295" t="s">
        <v>8</v>
      </c>
      <c r="G53" s="295"/>
      <c r="H53" s="336"/>
      <c r="I53" s="336"/>
      <c r="J53" s="336"/>
      <c r="K53" s="449" t="s">
        <v>7</v>
      </c>
      <c r="L53" s="335"/>
      <c r="M53" s="336"/>
      <c r="N53" s="449" t="s">
        <v>177</v>
      </c>
      <c r="O53" s="335"/>
      <c r="P53" s="336"/>
      <c r="Q53" s="449" t="s">
        <v>53</v>
      </c>
      <c r="R53" s="488"/>
      <c r="S53" s="489"/>
      <c r="T53" s="295" t="s">
        <v>3</v>
      </c>
      <c r="U53" s="295"/>
      <c r="V53" s="489"/>
      <c r="W53" s="489"/>
      <c r="X53" s="489"/>
      <c r="Y53" s="460" t="s">
        <v>5</v>
      </c>
      <c r="Z53" s="460"/>
      <c r="AA53" s="461"/>
      <c r="AB53" s="214"/>
      <c r="AC53" s="215"/>
      <c r="AD53" s="215"/>
      <c r="AE53" s="215"/>
      <c r="AF53" s="215"/>
      <c r="AG53" s="215"/>
      <c r="AH53" s="215"/>
      <c r="AI53" s="215"/>
      <c r="AJ53" s="215"/>
      <c r="AK53" s="215"/>
      <c r="AL53" s="216"/>
      <c r="AM53" s="8"/>
      <c r="AN53" s="494"/>
      <c r="AO53" s="496" t="s">
        <v>54</v>
      </c>
      <c r="AP53" s="497"/>
      <c r="AQ53" s="497"/>
      <c r="AR53" s="497"/>
      <c r="AS53" s="335" t="str">
        <f>IF(SUM(AS45:AV52)=0,"",SUM(AS45:AV52))</f>
        <v/>
      </c>
      <c r="AT53" s="336"/>
      <c r="AU53" s="336"/>
      <c r="AV53" s="336"/>
      <c r="AW53" s="295" t="s">
        <v>16</v>
      </c>
      <c r="AX53" s="295"/>
      <c r="AY53" s="335" t="str">
        <f>IF(SUM(AY45:BB52)=0,"",SUM(AY45:BB52))</f>
        <v/>
      </c>
      <c r="AZ53" s="336"/>
      <c r="BA53" s="336"/>
      <c r="BB53" s="336"/>
      <c r="BC53" s="295" t="s">
        <v>16</v>
      </c>
      <c r="BD53" s="449"/>
      <c r="BE53" s="281"/>
      <c r="BF53" s="279"/>
      <c r="BG53" s="279"/>
      <c r="BH53" s="279"/>
      <c r="BI53" s="279"/>
      <c r="BJ53" s="279"/>
      <c r="BK53" s="279"/>
      <c r="BL53" s="279"/>
      <c r="BM53" s="279"/>
      <c r="BN53" s="279"/>
      <c r="BO53" s="279"/>
      <c r="BP53" s="279"/>
      <c r="BQ53" s="279"/>
      <c r="BR53" s="279"/>
      <c r="BS53" s="279"/>
      <c r="BT53" s="279"/>
      <c r="BU53" s="279"/>
      <c r="BV53" s="279"/>
      <c r="BW53" s="279"/>
      <c r="BX53" s="279"/>
      <c r="BY53" s="282"/>
    </row>
    <row r="54" spans="1:77" ht="15.75" customHeight="1" x14ac:dyDescent="0.15">
      <c r="A54" s="350"/>
      <c r="B54" s="456"/>
      <c r="C54" s="457"/>
      <c r="D54" s="457"/>
      <c r="E54" s="457"/>
      <c r="F54" s="261"/>
      <c r="G54" s="261"/>
      <c r="H54" s="213"/>
      <c r="I54" s="213"/>
      <c r="J54" s="213"/>
      <c r="K54" s="262"/>
      <c r="L54" s="374"/>
      <c r="M54" s="213"/>
      <c r="N54" s="262"/>
      <c r="O54" s="374"/>
      <c r="P54" s="213"/>
      <c r="Q54" s="262"/>
      <c r="R54" s="490"/>
      <c r="S54" s="491"/>
      <c r="T54" s="261"/>
      <c r="U54" s="261"/>
      <c r="V54" s="491"/>
      <c r="W54" s="491"/>
      <c r="X54" s="491"/>
      <c r="Y54" s="503"/>
      <c r="Z54" s="503"/>
      <c r="AA54" s="504"/>
      <c r="AB54" s="214"/>
      <c r="AC54" s="215"/>
      <c r="AD54" s="215"/>
      <c r="AE54" s="215"/>
      <c r="AF54" s="215"/>
      <c r="AG54" s="215"/>
      <c r="AH54" s="215"/>
      <c r="AI54" s="215"/>
      <c r="AJ54" s="215"/>
      <c r="AK54" s="215"/>
      <c r="AL54" s="216"/>
      <c r="AN54" s="495"/>
      <c r="AO54" s="406"/>
      <c r="AP54" s="191"/>
      <c r="AQ54" s="191"/>
      <c r="AR54" s="191"/>
      <c r="AS54" s="374"/>
      <c r="AT54" s="213"/>
      <c r="AU54" s="213"/>
      <c r="AV54" s="213"/>
      <c r="AW54" s="261"/>
      <c r="AX54" s="261"/>
      <c r="AY54" s="374"/>
      <c r="AZ54" s="213"/>
      <c r="BA54" s="213"/>
      <c r="BB54" s="213"/>
      <c r="BC54" s="261"/>
      <c r="BD54" s="262"/>
      <c r="BE54" s="374"/>
      <c r="BF54" s="213"/>
      <c r="BG54" s="213"/>
      <c r="BH54" s="213"/>
      <c r="BI54" s="213"/>
      <c r="BJ54" s="213"/>
      <c r="BK54" s="213"/>
      <c r="BL54" s="213"/>
      <c r="BM54" s="213"/>
      <c r="BN54" s="213"/>
      <c r="BO54" s="213"/>
      <c r="BP54" s="213"/>
      <c r="BQ54" s="213"/>
      <c r="BR54" s="213"/>
      <c r="BS54" s="213"/>
      <c r="BT54" s="213"/>
      <c r="BU54" s="213"/>
      <c r="BV54" s="213"/>
      <c r="BW54" s="213"/>
      <c r="BX54" s="213"/>
      <c r="BY54" s="375"/>
    </row>
    <row r="55" spans="1:77" ht="15.75" customHeight="1" x14ac:dyDescent="0.15">
      <c r="A55" s="283" t="s">
        <v>24</v>
      </c>
      <c r="B55" s="440"/>
      <c r="C55" s="441"/>
      <c r="D55" s="441"/>
      <c r="E55" s="441"/>
      <c r="F55" s="441"/>
      <c r="G55" s="441"/>
      <c r="H55" s="441"/>
      <c r="I55" s="441"/>
      <c r="J55" s="441"/>
      <c r="K55" s="442"/>
      <c r="L55" s="499"/>
      <c r="M55" s="500"/>
      <c r="N55" s="479" t="s">
        <v>177</v>
      </c>
      <c r="O55" s="499"/>
      <c r="P55" s="500"/>
      <c r="Q55" s="479" t="s">
        <v>177</v>
      </c>
      <c r="R55" s="499"/>
      <c r="S55" s="500"/>
      <c r="T55" s="275" t="s">
        <v>3</v>
      </c>
      <c r="U55" s="275"/>
      <c r="V55" s="500"/>
      <c r="W55" s="500"/>
      <c r="X55" s="500"/>
      <c r="Y55" s="501" t="s">
        <v>5</v>
      </c>
      <c r="Z55" s="501"/>
      <c r="AA55" s="502"/>
      <c r="AB55" s="142"/>
      <c r="AC55" s="143"/>
      <c r="AD55" s="143"/>
      <c r="AE55" s="143"/>
      <c r="AF55" s="143"/>
      <c r="AG55" s="143"/>
      <c r="AH55" s="143"/>
      <c r="AI55" s="143"/>
      <c r="AJ55" s="143"/>
      <c r="AK55" s="143"/>
      <c r="AL55" s="144"/>
      <c r="AN55" s="187" t="s">
        <v>52</v>
      </c>
      <c r="AO55" s="221"/>
      <c r="AP55" s="221"/>
      <c r="AQ55" s="221"/>
      <c r="AR55" s="506"/>
      <c r="AS55" s="335" t="str">
        <f>IF(AS39=0,"",AS39-AS42-AS53)</f>
        <v/>
      </c>
      <c r="AT55" s="336"/>
      <c r="AU55" s="336"/>
      <c r="AV55" s="336"/>
      <c r="AW55" s="233" t="s">
        <v>16</v>
      </c>
      <c r="AX55" s="233"/>
      <c r="AY55" s="288" t="str">
        <f>IF(AY39=0,"",AY39-AY42-AY53)</f>
        <v/>
      </c>
      <c r="AZ55" s="227"/>
      <c r="BA55" s="227"/>
      <c r="BB55" s="227"/>
      <c r="BC55" s="233" t="s">
        <v>16</v>
      </c>
      <c r="BD55" s="233"/>
      <c r="BE55" s="145" t="s">
        <v>51</v>
      </c>
      <c r="BF55" s="20"/>
      <c r="BG55" s="20"/>
      <c r="BH55" s="20"/>
      <c r="BI55" s="20"/>
      <c r="BJ55" s="20"/>
      <c r="BK55" s="20"/>
      <c r="BL55" s="20"/>
      <c r="BM55" s="20"/>
      <c r="BN55" s="20"/>
      <c r="BO55" s="20"/>
      <c r="BP55" s="20"/>
      <c r="BQ55" s="20"/>
      <c r="BR55" s="20"/>
      <c r="BS55" s="20"/>
      <c r="BT55" s="26"/>
      <c r="BU55" s="26"/>
      <c r="BV55" s="26"/>
      <c r="BW55" s="26"/>
      <c r="BX55" s="26"/>
      <c r="BY55" s="26"/>
    </row>
    <row r="56" spans="1:77" ht="15.75" customHeight="1" x14ac:dyDescent="0.15">
      <c r="A56" s="284"/>
      <c r="B56" s="480"/>
      <c r="C56" s="481"/>
      <c r="D56" s="481"/>
      <c r="E56" s="481"/>
      <c r="F56" s="481"/>
      <c r="G56" s="481"/>
      <c r="H56" s="481"/>
      <c r="I56" s="481"/>
      <c r="J56" s="481"/>
      <c r="K56" s="482"/>
      <c r="L56" s="445"/>
      <c r="M56" s="446"/>
      <c r="N56" s="234"/>
      <c r="O56" s="445"/>
      <c r="P56" s="446"/>
      <c r="Q56" s="234"/>
      <c r="R56" s="445"/>
      <c r="S56" s="446"/>
      <c r="T56" s="233"/>
      <c r="U56" s="233"/>
      <c r="V56" s="446"/>
      <c r="W56" s="446"/>
      <c r="X56" s="446"/>
      <c r="Y56" s="462"/>
      <c r="Z56" s="462"/>
      <c r="AA56" s="463"/>
      <c r="AB56" s="214"/>
      <c r="AC56" s="215"/>
      <c r="AD56" s="215"/>
      <c r="AE56" s="215"/>
      <c r="AF56" s="215"/>
      <c r="AG56" s="215"/>
      <c r="AH56" s="215"/>
      <c r="AI56" s="215"/>
      <c r="AJ56" s="215"/>
      <c r="AK56" s="215"/>
      <c r="AL56" s="216"/>
      <c r="AN56" s="223" t="s">
        <v>178</v>
      </c>
      <c r="AO56" s="224"/>
      <c r="AP56" s="224"/>
      <c r="AQ56" s="224"/>
      <c r="AR56" s="505"/>
      <c r="AS56" s="374"/>
      <c r="AT56" s="213"/>
      <c r="AU56" s="213"/>
      <c r="AV56" s="213"/>
      <c r="AW56" s="261"/>
      <c r="AX56" s="261"/>
      <c r="AY56" s="374"/>
      <c r="AZ56" s="213"/>
      <c r="BA56" s="213"/>
      <c r="BB56" s="213"/>
      <c r="BC56" s="261"/>
      <c r="BD56" s="261"/>
      <c r="BE56" s="19"/>
      <c r="BF56" s="8"/>
      <c r="BG56" s="8"/>
      <c r="BH56" s="8"/>
      <c r="BI56" s="8"/>
      <c r="BJ56" s="8"/>
      <c r="BK56" s="8"/>
      <c r="BL56" s="8"/>
      <c r="BM56" s="8"/>
      <c r="BN56" s="8"/>
      <c r="BO56" s="8"/>
      <c r="BP56" s="8"/>
      <c r="BQ56" s="8"/>
      <c r="BR56" s="8"/>
      <c r="BS56" s="8"/>
      <c r="BT56" s="2"/>
      <c r="BU56" s="2"/>
      <c r="BV56" s="2"/>
      <c r="BW56" s="2"/>
      <c r="BX56" s="2"/>
      <c r="BY56" s="2"/>
    </row>
    <row r="57" spans="1:77" ht="15.75" customHeight="1" x14ac:dyDescent="0.15">
      <c r="A57" s="284"/>
      <c r="B57" s="75" t="s">
        <v>179</v>
      </c>
      <c r="C57" s="487"/>
      <c r="D57" s="487"/>
      <c r="E57" s="487"/>
      <c r="F57" s="487"/>
      <c r="G57" s="487"/>
      <c r="H57" s="487"/>
      <c r="I57" s="487"/>
      <c r="J57" s="487"/>
      <c r="K57" s="76" t="s">
        <v>163</v>
      </c>
      <c r="L57" s="447"/>
      <c r="M57" s="448"/>
      <c r="N57" s="450"/>
      <c r="O57" s="447"/>
      <c r="P57" s="448"/>
      <c r="Q57" s="450"/>
      <c r="R57" s="447"/>
      <c r="S57" s="448"/>
      <c r="T57" s="277"/>
      <c r="U57" s="277"/>
      <c r="V57" s="448"/>
      <c r="W57" s="448"/>
      <c r="X57" s="448"/>
      <c r="Y57" s="464"/>
      <c r="Z57" s="464"/>
      <c r="AA57" s="465"/>
      <c r="AB57" s="214"/>
      <c r="AC57" s="215"/>
      <c r="AD57" s="215"/>
      <c r="AE57" s="215"/>
      <c r="AF57" s="215"/>
      <c r="AG57" s="215"/>
      <c r="AH57" s="215"/>
      <c r="AI57" s="215"/>
      <c r="AJ57" s="215"/>
      <c r="AK57" s="215"/>
      <c r="AL57" s="216"/>
      <c r="AN57" s="58"/>
      <c r="AO57" s="20"/>
      <c r="AP57" s="20"/>
      <c r="AQ57" s="20"/>
      <c r="AR57" s="20"/>
      <c r="AS57" s="20"/>
      <c r="AT57" s="20"/>
      <c r="AU57" s="20"/>
      <c r="AV57" s="20"/>
      <c r="AW57" s="20"/>
      <c r="AX57" s="20"/>
      <c r="AY57" s="20"/>
      <c r="AZ57" s="20"/>
      <c r="BA57" s="20"/>
      <c r="BB57" s="20"/>
      <c r="BC57" s="20"/>
      <c r="BD57" s="20"/>
      <c r="BE57" s="8"/>
      <c r="BF57" s="8"/>
      <c r="BG57" s="8"/>
      <c r="BH57" s="8"/>
      <c r="BI57" s="8"/>
      <c r="BJ57" s="8"/>
      <c r="BK57" s="8"/>
      <c r="BL57" s="8"/>
      <c r="BM57" s="8"/>
      <c r="BN57" s="8"/>
      <c r="BO57" s="8"/>
      <c r="BP57" s="8"/>
      <c r="BQ57" s="8"/>
      <c r="BR57" s="8"/>
      <c r="BS57" s="8"/>
      <c r="BT57" s="2"/>
      <c r="BU57" s="2"/>
      <c r="BV57" s="2"/>
      <c r="BW57" s="2"/>
      <c r="BX57" s="2"/>
      <c r="BY57" s="57"/>
    </row>
    <row r="58" spans="1:77" ht="15.75" customHeight="1" x14ac:dyDescent="0.15">
      <c r="A58" s="284"/>
      <c r="B58" s="454"/>
      <c r="C58" s="455"/>
      <c r="D58" s="455"/>
      <c r="E58" s="455"/>
      <c r="F58" s="277" t="s">
        <v>180</v>
      </c>
      <c r="G58" s="277"/>
      <c r="H58" s="455"/>
      <c r="I58" s="455"/>
      <c r="J58" s="455"/>
      <c r="K58" s="450" t="s">
        <v>7</v>
      </c>
      <c r="L58" s="335"/>
      <c r="M58" s="336"/>
      <c r="N58" s="234" t="s">
        <v>53</v>
      </c>
      <c r="O58" s="335"/>
      <c r="P58" s="336"/>
      <c r="Q58" s="234" t="s">
        <v>53</v>
      </c>
      <c r="R58" s="488"/>
      <c r="S58" s="489"/>
      <c r="T58" s="233" t="s">
        <v>3</v>
      </c>
      <c r="U58" s="233"/>
      <c r="V58" s="489"/>
      <c r="W58" s="489"/>
      <c r="X58" s="489"/>
      <c r="Y58" s="462" t="s">
        <v>5</v>
      </c>
      <c r="Z58" s="462"/>
      <c r="AA58" s="462"/>
      <c r="AB58" s="214"/>
      <c r="AC58" s="215"/>
      <c r="AD58" s="215"/>
      <c r="AE58" s="215"/>
      <c r="AF58" s="215"/>
      <c r="AG58" s="215"/>
      <c r="AH58" s="215"/>
      <c r="AI58" s="215"/>
      <c r="AJ58" s="215"/>
      <c r="AK58" s="215"/>
      <c r="AL58" s="216"/>
      <c r="AN58" s="3" t="s">
        <v>89</v>
      </c>
    </row>
    <row r="59" spans="1:77" ht="15.75" customHeight="1" x14ac:dyDescent="0.15">
      <c r="A59" s="350"/>
      <c r="B59" s="456"/>
      <c r="C59" s="457"/>
      <c r="D59" s="457"/>
      <c r="E59" s="457"/>
      <c r="F59" s="458"/>
      <c r="G59" s="458"/>
      <c r="H59" s="457"/>
      <c r="I59" s="457"/>
      <c r="J59" s="457"/>
      <c r="K59" s="459"/>
      <c r="L59" s="374"/>
      <c r="M59" s="213"/>
      <c r="N59" s="262"/>
      <c r="O59" s="374"/>
      <c r="P59" s="213"/>
      <c r="Q59" s="262"/>
      <c r="R59" s="490"/>
      <c r="S59" s="491"/>
      <c r="T59" s="261"/>
      <c r="U59" s="261"/>
      <c r="V59" s="491"/>
      <c r="W59" s="491"/>
      <c r="X59" s="491"/>
      <c r="Y59" s="503"/>
      <c r="Z59" s="503"/>
      <c r="AA59" s="503"/>
      <c r="AB59" s="197"/>
      <c r="AC59" s="198"/>
      <c r="AD59" s="198"/>
      <c r="AE59" s="198"/>
      <c r="AF59" s="198"/>
      <c r="AG59" s="198"/>
      <c r="AH59" s="198"/>
      <c r="AI59" s="198"/>
      <c r="AJ59" s="198"/>
      <c r="AK59" s="198"/>
      <c r="AL59" s="199"/>
    </row>
    <row r="60" spans="1:77" ht="15.75" customHeight="1" x14ac:dyDescent="0.15">
      <c r="A60" s="325" t="s">
        <v>15</v>
      </c>
      <c r="B60" s="326"/>
      <c r="C60" s="326"/>
      <c r="D60" s="326"/>
      <c r="E60" s="327"/>
      <c r="F60" s="513"/>
      <c r="G60" s="507"/>
      <c r="H60" s="507"/>
      <c r="I60" s="507"/>
      <c r="J60" s="395" t="s">
        <v>3</v>
      </c>
      <c r="K60" s="395"/>
      <c r="L60" s="507"/>
      <c r="M60" s="507"/>
      <c r="N60" s="507"/>
      <c r="O60" s="507"/>
      <c r="P60" s="507"/>
      <c r="Q60" s="507"/>
      <c r="R60" s="514" t="s">
        <v>14</v>
      </c>
      <c r="S60" s="514"/>
      <c r="T60" s="514"/>
      <c r="U60" s="514"/>
      <c r="V60" s="514"/>
      <c r="W60" s="514"/>
      <c r="X60" s="514"/>
      <c r="Y60" s="514"/>
      <c r="Z60" s="514"/>
      <c r="AA60" s="507"/>
      <c r="AB60" s="507"/>
      <c r="AC60" s="507"/>
      <c r="AD60" s="507"/>
      <c r="AE60" s="395" t="s">
        <v>6</v>
      </c>
      <c r="AF60" s="395"/>
      <c r="AG60" s="507"/>
      <c r="AH60" s="507"/>
      <c r="AI60" s="507"/>
      <c r="AJ60" s="507"/>
      <c r="AK60" s="395" t="s">
        <v>13</v>
      </c>
      <c r="AL60" s="396"/>
      <c r="BY60" s="77"/>
    </row>
  </sheetData>
  <mergeCells count="386">
    <mergeCell ref="A60:E60"/>
    <mergeCell ref="F60:I60"/>
    <mergeCell ref="J60:K60"/>
    <mergeCell ref="L60:Q60"/>
    <mergeCell ref="R60:Z60"/>
    <mergeCell ref="AA60:AD60"/>
    <mergeCell ref="R58:S59"/>
    <mergeCell ref="T58:U59"/>
    <mergeCell ref="V58:X59"/>
    <mergeCell ref="Y58:AA59"/>
    <mergeCell ref="AB58:AL58"/>
    <mergeCell ref="AB59:AL59"/>
    <mergeCell ref="B58:E59"/>
    <mergeCell ref="F58:G59"/>
    <mergeCell ref="A55:A59"/>
    <mergeCell ref="AE60:AF60"/>
    <mergeCell ref="AG60:AJ60"/>
    <mergeCell ref="AK60:AL60"/>
    <mergeCell ref="BH24:BT24"/>
    <mergeCell ref="BH25:BK25"/>
    <mergeCell ref="BL25:BT25"/>
    <mergeCell ref="BH30:BN30"/>
    <mergeCell ref="BO30:BT30"/>
    <mergeCell ref="AB57:AL57"/>
    <mergeCell ref="AY53:BB54"/>
    <mergeCell ref="BC53:BD54"/>
    <mergeCell ref="BE53:BY53"/>
    <mergeCell ref="AB54:AL54"/>
    <mergeCell ref="BE54:BY54"/>
    <mergeCell ref="BC51:BD52"/>
    <mergeCell ref="BE51:BY51"/>
    <mergeCell ref="AY47:BB48"/>
    <mergeCell ref="BC47:BD48"/>
    <mergeCell ref="BE47:BY47"/>
    <mergeCell ref="AS36:AX38"/>
    <mergeCell ref="AY36:BD37"/>
    <mergeCell ref="H58:J59"/>
    <mergeCell ref="K58:K59"/>
    <mergeCell ref="L58:M59"/>
    <mergeCell ref="N58:N59"/>
    <mergeCell ref="O58:P59"/>
    <mergeCell ref="Q58:Q59"/>
    <mergeCell ref="C57:J57"/>
    <mergeCell ref="B55:K55"/>
    <mergeCell ref="L55:M57"/>
    <mergeCell ref="N55:N57"/>
    <mergeCell ref="O55:P57"/>
    <mergeCell ref="A47:A54"/>
    <mergeCell ref="BC55:BD56"/>
    <mergeCell ref="B56:K56"/>
    <mergeCell ref="AB56:AL56"/>
    <mergeCell ref="AN56:AR56"/>
    <mergeCell ref="Q55:Q57"/>
    <mergeCell ref="R55:S57"/>
    <mergeCell ref="T55:U57"/>
    <mergeCell ref="B53:E54"/>
    <mergeCell ref="F53:G54"/>
    <mergeCell ref="H53:J54"/>
    <mergeCell ref="K53:K54"/>
    <mergeCell ref="L53:M54"/>
    <mergeCell ref="N53:N54"/>
    <mergeCell ref="O53:P54"/>
    <mergeCell ref="Q53:Q54"/>
    <mergeCell ref="R53:S54"/>
    <mergeCell ref="AY51:BB52"/>
    <mergeCell ref="V55:X57"/>
    <mergeCell ref="Y55:AA57"/>
    <mergeCell ref="AN55:AR55"/>
    <mergeCell ref="AS55:AV56"/>
    <mergeCell ref="AW55:AX56"/>
    <mergeCell ref="AY55:BB56"/>
    <mergeCell ref="BC49:BD50"/>
    <mergeCell ref="BE49:BY49"/>
    <mergeCell ref="B50:K50"/>
    <mergeCell ref="L50:M52"/>
    <mergeCell ref="N50:N52"/>
    <mergeCell ref="O50:P52"/>
    <mergeCell ref="Q50:Q52"/>
    <mergeCell ref="R50:S52"/>
    <mergeCell ref="BE52:BY52"/>
    <mergeCell ref="B48:K48"/>
    <mergeCell ref="AB48:AL48"/>
    <mergeCell ref="BE48:BY48"/>
    <mergeCell ref="R47:S49"/>
    <mergeCell ref="T47:U49"/>
    <mergeCell ref="V47:X49"/>
    <mergeCell ref="Y47:AA49"/>
    <mergeCell ref="AO47:AR48"/>
    <mergeCell ref="AS47:AV48"/>
    <mergeCell ref="AB49:AL49"/>
    <mergeCell ref="AO49:AR50"/>
    <mergeCell ref="AS49:AV50"/>
    <mergeCell ref="T50:U52"/>
    <mergeCell ref="B47:K47"/>
    <mergeCell ref="L47:M49"/>
    <mergeCell ref="N47:N49"/>
    <mergeCell ref="O47:P49"/>
    <mergeCell ref="Q47:Q49"/>
    <mergeCell ref="C49:J49"/>
    <mergeCell ref="BE50:BY50"/>
    <mergeCell ref="B51:K51"/>
    <mergeCell ref="C52:J52"/>
    <mergeCell ref="AW49:AX50"/>
    <mergeCell ref="AY49:BB50"/>
    <mergeCell ref="Y45:AA46"/>
    <mergeCell ref="AB45:AL45"/>
    <mergeCell ref="AN45:AN54"/>
    <mergeCell ref="AO45:AR46"/>
    <mergeCell ref="V50:X52"/>
    <mergeCell ref="Y50:AA52"/>
    <mergeCell ref="AB52:AL52"/>
    <mergeCell ref="T53:U54"/>
    <mergeCell ref="AW47:AX48"/>
    <mergeCell ref="AB51:AL51"/>
    <mergeCell ref="AO51:AR52"/>
    <mergeCell ref="AS51:AV52"/>
    <mergeCell ref="AW51:AX52"/>
    <mergeCell ref="V53:X54"/>
    <mergeCell ref="Y53:AA54"/>
    <mergeCell ref="AB53:AL53"/>
    <mergeCell ref="AO53:AR54"/>
    <mergeCell ref="AS53:AV54"/>
    <mergeCell ref="AW53:AX54"/>
    <mergeCell ref="R45:S46"/>
    <mergeCell ref="AS42:AV44"/>
    <mergeCell ref="AW42:AX44"/>
    <mergeCell ref="AY42:BB44"/>
    <mergeCell ref="BC42:BD44"/>
    <mergeCell ref="BE42:BY42"/>
    <mergeCell ref="B43:K43"/>
    <mergeCell ref="AB43:AL43"/>
    <mergeCell ref="BE43:BY43"/>
    <mergeCell ref="C44:J44"/>
    <mergeCell ref="AB44:AL44"/>
    <mergeCell ref="Q42:Q44"/>
    <mergeCell ref="R42:S44"/>
    <mergeCell ref="T42:U44"/>
    <mergeCell ref="V42:X44"/>
    <mergeCell ref="AS45:AV46"/>
    <mergeCell ref="AW45:AX46"/>
    <mergeCell ref="AY45:BB46"/>
    <mergeCell ref="BC45:BD46"/>
    <mergeCell ref="BE45:BY45"/>
    <mergeCell ref="AB46:AL46"/>
    <mergeCell ref="BE46:BY46"/>
    <mergeCell ref="T45:U46"/>
    <mergeCell ref="V45:X46"/>
    <mergeCell ref="Y42:AA44"/>
    <mergeCell ref="AN42:AR44"/>
    <mergeCell ref="AY39:BB41"/>
    <mergeCell ref="BC39:BD41"/>
    <mergeCell ref="B40:K40"/>
    <mergeCell ref="AB40:AL40"/>
    <mergeCell ref="AN40:AR41"/>
    <mergeCell ref="BE40:BY40"/>
    <mergeCell ref="C41:J41"/>
    <mergeCell ref="AB41:AL41"/>
    <mergeCell ref="BE41:BY41"/>
    <mergeCell ref="R39:S41"/>
    <mergeCell ref="T39:U41"/>
    <mergeCell ref="V39:X41"/>
    <mergeCell ref="Y39:AA41"/>
    <mergeCell ref="AS39:AV41"/>
    <mergeCell ref="AW39:AX41"/>
    <mergeCell ref="BE44:BY44"/>
    <mergeCell ref="A39:A46"/>
    <mergeCell ref="B39:K39"/>
    <mergeCell ref="L39:M41"/>
    <mergeCell ref="N39:N41"/>
    <mergeCell ref="O39:P41"/>
    <mergeCell ref="Q39:Q41"/>
    <mergeCell ref="B42:K42"/>
    <mergeCell ref="L42:M44"/>
    <mergeCell ref="N42:N44"/>
    <mergeCell ref="O42:P44"/>
    <mergeCell ref="B45:E46"/>
    <mergeCell ref="F45:G46"/>
    <mergeCell ref="H45:J46"/>
    <mergeCell ref="K45:K46"/>
    <mergeCell ref="L45:M46"/>
    <mergeCell ref="N45:N46"/>
    <mergeCell ref="O45:P46"/>
    <mergeCell ref="Q45:Q46"/>
    <mergeCell ref="BE36:BY38"/>
    <mergeCell ref="B37:K37"/>
    <mergeCell ref="B38:K38"/>
    <mergeCell ref="BC38:BD38"/>
    <mergeCell ref="BF34:BG34"/>
    <mergeCell ref="BH34:BT34"/>
    <mergeCell ref="BU34:BW34"/>
    <mergeCell ref="BX34:BY34"/>
    <mergeCell ref="B36:K36"/>
    <mergeCell ref="L36:N38"/>
    <mergeCell ref="O36:Q38"/>
    <mergeCell ref="R36:AA38"/>
    <mergeCell ref="AB36:AL38"/>
    <mergeCell ref="AN36:AR38"/>
    <mergeCell ref="A32:D34"/>
    <mergeCell ref="E32:AA32"/>
    <mergeCell ref="AB32:AL32"/>
    <mergeCell ref="AO32:BB32"/>
    <mergeCell ref="BC32:BG32"/>
    <mergeCell ref="BH32:BT32"/>
    <mergeCell ref="E34:AA34"/>
    <mergeCell ref="AB34:AL34"/>
    <mergeCell ref="AN34:BB34"/>
    <mergeCell ref="BC34:BE34"/>
    <mergeCell ref="BU31:BY31"/>
    <mergeCell ref="F30:S30"/>
    <mergeCell ref="X30:Y30"/>
    <mergeCell ref="AB30:AL30"/>
    <mergeCell ref="AO30:BB30"/>
    <mergeCell ref="BC30:BG30"/>
    <mergeCell ref="BU30:BY30"/>
    <mergeCell ref="BU32:BY32"/>
    <mergeCell ref="E33:AA33"/>
    <mergeCell ref="AB33:AL33"/>
    <mergeCell ref="AO33:BB33"/>
    <mergeCell ref="BC33:BG33"/>
    <mergeCell ref="BH33:BT33"/>
    <mergeCell ref="BU33:BY33"/>
    <mergeCell ref="E29:AA29"/>
    <mergeCell ref="AB29:AL29"/>
    <mergeCell ref="AR29:BB29"/>
    <mergeCell ref="BC29:BG29"/>
    <mergeCell ref="E31:AA31"/>
    <mergeCell ref="AB31:AL31"/>
    <mergeCell ref="AO31:BB31"/>
    <mergeCell ref="BC31:BG31"/>
    <mergeCell ref="BH31:BT31"/>
    <mergeCell ref="E27:AA27"/>
    <mergeCell ref="AB27:AL27"/>
    <mergeCell ref="AO27:BB27"/>
    <mergeCell ref="BC27:BG27"/>
    <mergeCell ref="BH27:BT27"/>
    <mergeCell ref="BU27:BW27"/>
    <mergeCell ref="BX27:BY27"/>
    <mergeCell ref="A26:D31"/>
    <mergeCell ref="F26:S26"/>
    <mergeCell ref="X26:Y26"/>
    <mergeCell ref="AB26:AL26"/>
    <mergeCell ref="AO26:BB26"/>
    <mergeCell ref="BC26:BG26"/>
    <mergeCell ref="F28:S28"/>
    <mergeCell ref="X28:Y28"/>
    <mergeCell ref="AB28:AL28"/>
    <mergeCell ref="AN28:AN33"/>
    <mergeCell ref="BU29:BW29"/>
    <mergeCell ref="BX29:BY29"/>
    <mergeCell ref="AO28:BB28"/>
    <mergeCell ref="BC28:BE28"/>
    <mergeCell ref="BF28:BG28"/>
    <mergeCell ref="BH28:BT28"/>
    <mergeCell ref="BU28:BY28"/>
    <mergeCell ref="BU24:BW24"/>
    <mergeCell ref="BX24:BY24"/>
    <mergeCell ref="AO25:BB25"/>
    <mergeCell ref="BC25:BG25"/>
    <mergeCell ref="BU25:BY25"/>
    <mergeCell ref="BH26:BN26"/>
    <mergeCell ref="BO26:BT26"/>
    <mergeCell ref="B24:F24"/>
    <mergeCell ref="AA24:AC24"/>
    <mergeCell ref="AH24:AJ24"/>
    <mergeCell ref="AO24:BB24"/>
    <mergeCell ref="BC24:BG24"/>
    <mergeCell ref="BU26:BY26"/>
    <mergeCell ref="BC20:BG20"/>
    <mergeCell ref="BH20:BT20"/>
    <mergeCell ref="BU20:BY20"/>
    <mergeCell ref="AB21:AL21"/>
    <mergeCell ref="AO21:BB21"/>
    <mergeCell ref="BC21:BG21"/>
    <mergeCell ref="BH21:BT21"/>
    <mergeCell ref="BU21:BY21"/>
    <mergeCell ref="B23:F23"/>
    <mergeCell ref="O23:AK23"/>
    <mergeCell ref="AO23:BB23"/>
    <mergeCell ref="BC23:BG23"/>
    <mergeCell ref="BH23:BT23"/>
    <mergeCell ref="AB22:AL22"/>
    <mergeCell ref="AO22:BB22"/>
    <mergeCell ref="BC22:BG22"/>
    <mergeCell ref="BH22:BT22"/>
    <mergeCell ref="BX18:BY18"/>
    <mergeCell ref="B19:F22"/>
    <mergeCell ref="AB19:AL19"/>
    <mergeCell ref="AO19:BB19"/>
    <mergeCell ref="BC19:BG19"/>
    <mergeCell ref="BH19:BN19"/>
    <mergeCell ref="BO19:BT19"/>
    <mergeCell ref="BU19:BY19"/>
    <mergeCell ref="AB20:AL20"/>
    <mergeCell ref="B18:F18"/>
    <mergeCell ref="G18:AA18"/>
    <mergeCell ref="AB18:AL18"/>
    <mergeCell ref="AO18:BB18"/>
    <mergeCell ref="BC18:BG18"/>
    <mergeCell ref="BH18:BT18"/>
    <mergeCell ref="BU22:BW23"/>
    <mergeCell ref="BX22:BY23"/>
    <mergeCell ref="G22:M22"/>
    <mergeCell ref="N22:S22"/>
    <mergeCell ref="T22:U22"/>
    <mergeCell ref="V22:W22"/>
    <mergeCell ref="X22:Y22"/>
    <mergeCell ref="Z22:AA22"/>
    <mergeCell ref="AO20:BB20"/>
    <mergeCell ref="AB14:AL14"/>
    <mergeCell ref="B15:F15"/>
    <mergeCell ref="G15:AA15"/>
    <mergeCell ref="AB15:AL15"/>
    <mergeCell ref="AN15:BB15"/>
    <mergeCell ref="BC15:BG15"/>
    <mergeCell ref="BU16:BW17"/>
    <mergeCell ref="BX16:BY17"/>
    <mergeCell ref="B17:F17"/>
    <mergeCell ref="G17:AA17"/>
    <mergeCell ref="AB17:AL17"/>
    <mergeCell ref="AR17:BB17"/>
    <mergeCell ref="BC17:BG17"/>
    <mergeCell ref="BH15:BT15"/>
    <mergeCell ref="BU15:BY15"/>
    <mergeCell ref="B16:F16"/>
    <mergeCell ref="G16:AA16"/>
    <mergeCell ref="AB16:AL16"/>
    <mergeCell ref="AN16:AN27"/>
    <mergeCell ref="AO16:BB16"/>
    <mergeCell ref="BC16:BE16"/>
    <mergeCell ref="BF16:BG16"/>
    <mergeCell ref="BH16:BT17"/>
    <mergeCell ref="BU18:BW18"/>
    <mergeCell ref="AN11:AY11"/>
    <mergeCell ref="BP11:BR11"/>
    <mergeCell ref="BS11:BT11"/>
    <mergeCell ref="BU11:BW11"/>
    <mergeCell ref="BX11:BY11"/>
    <mergeCell ref="A12:A24"/>
    <mergeCell ref="B12:F12"/>
    <mergeCell ref="G12:AA12"/>
    <mergeCell ref="AB12:AL12"/>
    <mergeCell ref="AN12:AY12"/>
    <mergeCell ref="BP12:BR12"/>
    <mergeCell ref="BS12:BT12"/>
    <mergeCell ref="BU12:BW12"/>
    <mergeCell ref="BX12:BY12"/>
    <mergeCell ref="B13:F13"/>
    <mergeCell ref="G13:AA13"/>
    <mergeCell ref="AB13:AL13"/>
    <mergeCell ref="AN13:AY13"/>
    <mergeCell ref="BP13:BR13"/>
    <mergeCell ref="BS13:BT13"/>
    <mergeCell ref="BU13:BW13"/>
    <mergeCell ref="BX13:BY13"/>
    <mergeCell ref="B14:F14"/>
    <mergeCell ref="G14:AA14"/>
    <mergeCell ref="A10:AA10"/>
    <mergeCell ref="AB10:AL10"/>
    <mergeCell ref="AN10:AY10"/>
    <mergeCell ref="AZ10:BO10"/>
    <mergeCell ref="BP10:BT10"/>
    <mergeCell ref="BU10:BY10"/>
    <mergeCell ref="BX7:BY8"/>
    <mergeCell ref="A8:AA8"/>
    <mergeCell ref="AB8:AL8"/>
    <mergeCell ref="BG8:BK8"/>
    <mergeCell ref="A9:AA9"/>
    <mergeCell ref="AB9:AL9"/>
    <mergeCell ref="AT7:AW8"/>
    <mergeCell ref="AX7:AY8"/>
    <mergeCell ref="AZ7:BE8"/>
    <mergeCell ref="BF7:BK7"/>
    <mergeCell ref="BN7:BS8"/>
    <mergeCell ref="BT7:BW8"/>
    <mergeCell ref="AH1:AI2"/>
    <mergeCell ref="AJ1:AL2"/>
    <mergeCell ref="U3:AL4"/>
    <mergeCell ref="A7:AA7"/>
    <mergeCell ref="AB7:AL7"/>
    <mergeCell ref="AN7:AS8"/>
    <mergeCell ref="Y1:AA2"/>
    <mergeCell ref="AB1:AC2"/>
    <mergeCell ref="AD1:AD2"/>
    <mergeCell ref="AE1:AF2"/>
    <mergeCell ref="AG1:AG2"/>
    <mergeCell ref="A1:U2"/>
  </mergeCells>
  <phoneticPr fontId="1"/>
  <pageMargins left="0.88" right="0.27" top="0.27" bottom="0.3" header="0.3" footer="0.3"/>
  <pageSetup paperSize="8"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19050</xdr:colOff>
                    <xdr:row>18</xdr:row>
                    <xdr:rowOff>19050</xdr:rowOff>
                  </from>
                  <to>
                    <xdr:col>7</xdr:col>
                    <xdr:colOff>0</xdr:colOff>
                    <xdr:row>18</xdr:row>
                    <xdr:rowOff>200025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19050</xdr:colOff>
                    <xdr:row>20</xdr:row>
                    <xdr:rowOff>28575</xdr:rowOff>
                  </from>
                  <to>
                    <xdr:col>7</xdr:col>
                    <xdr:colOff>0</xdr:colOff>
                    <xdr:row>21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xdr:colOff>
                    <xdr:row>19</xdr:row>
                    <xdr:rowOff>19050</xdr:rowOff>
                  </from>
                  <to>
                    <xdr:col>7</xdr:col>
                    <xdr:colOff>0</xdr:colOff>
                    <xdr:row>20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19050</xdr:colOff>
                    <xdr:row>22</xdr:row>
                    <xdr:rowOff>19050</xdr:rowOff>
                  </from>
                  <to>
                    <xdr:col>7</xdr:col>
                    <xdr:colOff>0</xdr:colOff>
                    <xdr:row>22</xdr:row>
                    <xdr:rowOff>200025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51</xdr:col>
                    <xdr:colOff>190500</xdr:colOff>
                    <xdr:row>9</xdr:row>
                    <xdr:rowOff>180975</xdr:rowOff>
                  </from>
                  <to>
                    <xdr:col>53</xdr:col>
                    <xdr:colOff>9525</xdr:colOff>
                    <xdr:row>11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51</xdr:col>
                    <xdr:colOff>190500</xdr:colOff>
                    <xdr:row>10</xdr:row>
                    <xdr:rowOff>180975</xdr:rowOff>
                  </from>
                  <to>
                    <xdr:col>53</xdr:col>
                    <xdr:colOff>9525</xdr:colOff>
                    <xdr:row>12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51</xdr:col>
                    <xdr:colOff>190500</xdr:colOff>
                    <xdr:row>11</xdr:row>
                    <xdr:rowOff>180975</xdr:rowOff>
                  </from>
                  <to>
                    <xdr:col>53</xdr:col>
                    <xdr:colOff>9525</xdr:colOff>
                    <xdr:row>13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54</xdr:col>
                    <xdr:colOff>190500</xdr:colOff>
                    <xdr:row>9</xdr:row>
                    <xdr:rowOff>180975</xdr:rowOff>
                  </from>
                  <to>
                    <xdr:col>56</xdr:col>
                    <xdr:colOff>9525</xdr:colOff>
                    <xdr:row>11</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54</xdr:col>
                    <xdr:colOff>190500</xdr:colOff>
                    <xdr:row>10</xdr:row>
                    <xdr:rowOff>180975</xdr:rowOff>
                  </from>
                  <to>
                    <xdr:col>56</xdr:col>
                    <xdr:colOff>9525</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54</xdr:col>
                    <xdr:colOff>190500</xdr:colOff>
                    <xdr:row>11</xdr:row>
                    <xdr:rowOff>180975</xdr:rowOff>
                  </from>
                  <to>
                    <xdr:col>56</xdr:col>
                    <xdr:colOff>9525</xdr:colOff>
                    <xdr:row>13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57</xdr:col>
                    <xdr:colOff>0</xdr:colOff>
                    <xdr:row>9</xdr:row>
                    <xdr:rowOff>180975</xdr:rowOff>
                  </from>
                  <to>
                    <xdr:col>58</xdr:col>
                    <xdr:colOff>19050</xdr:colOff>
                    <xdr:row>11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57</xdr:col>
                    <xdr:colOff>0</xdr:colOff>
                    <xdr:row>10</xdr:row>
                    <xdr:rowOff>180975</xdr:rowOff>
                  </from>
                  <to>
                    <xdr:col>58</xdr:col>
                    <xdr:colOff>19050</xdr:colOff>
                    <xdr:row>12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57</xdr:col>
                    <xdr:colOff>0</xdr:colOff>
                    <xdr:row>11</xdr:row>
                    <xdr:rowOff>180975</xdr:rowOff>
                  </from>
                  <to>
                    <xdr:col>58</xdr:col>
                    <xdr:colOff>19050</xdr:colOff>
                    <xdr:row>13</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59</xdr:col>
                    <xdr:colOff>152400</xdr:colOff>
                    <xdr:row>9</xdr:row>
                    <xdr:rowOff>180975</xdr:rowOff>
                  </from>
                  <to>
                    <xdr:col>60</xdr:col>
                    <xdr:colOff>171450</xdr:colOff>
                    <xdr:row>11</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59</xdr:col>
                    <xdr:colOff>152400</xdr:colOff>
                    <xdr:row>10</xdr:row>
                    <xdr:rowOff>180975</xdr:rowOff>
                  </from>
                  <to>
                    <xdr:col>60</xdr:col>
                    <xdr:colOff>171450</xdr:colOff>
                    <xdr:row>12</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59</xdr:col>
                    <xdr:colOff>152400</xdr:colOff>
                    <xdr:row>11</xdr:row>
                    <xdr:rowOff>180975</xdr:rowOff>
                  </from>
                  <to>
                    <xdr:col>60</xdr:col>
                    <xdr:colOff>171450</xdr:colOff>
                    <xdr:row>13</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62</xdr:col>
                    <xdr:colOff>200025</xdr:colOff>
                    <xdr:row>9</xdr:row>
                    <xdr:rowOff>180975</xdr:rowOff>
                  </from>
                  <to>
                    <xdr:col>64</xdr:col>
                    <xdr:colOff>19050</xdr:colOff>
                    <xdr:row>11</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62</xdr:col>
                    <xdr:colOff>200025</xdr:colOff>
                    <xdr:row>10</xdr:row>
                    <xdr:rowOff>180975</xdr:rowOff>
                  </from>
                  <to>
                    <xdr:col>64</xdr:col>
                    <xdr:colOff>19050</xdr:colOff>
                    <xdr:row>12</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62</xdr:col>
                    <xdr:colOff>200025</xdr:colOff>
                    <xdr:row>11</xdr:row>
                    <xdr:rowOff>180975</xdr:rowOff>
                  </from>
                  <to>
                    <xdr:col>64</xdr:col>
                    <xdr:colOff>19050</xdr:colOff>
                    <xdr:row>13</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11</xdr:col>
                    <xdr:colOff>0</xdr:colOff>
                    <xdr:row>22</xdr:row>
                    <xdr:rowOff>19050</xdr:rowOff>
                  </from>
                  <to>
                    <xdr:col>11</xdr:col>
                    <xdr:colOff>180975</xdr:colOff>
                    <xdr:row>22</xdr:row>
                    <xdr:rowOff>200025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19050</xdr:colOff>
                    <xdr:row>23</xdr:row>
                    <xdr:rowOff>19050</xdr:rowOff>
                  </from>
                  <to>
                    <xdr:col>7</xdr:col>
                    <xdr:colOff>0</xdr:colOff>
                    <xdr:row>23</xdr:row>
                    <xdr:rowOff>200025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11</xdr:col>
                    <xdr:colOff>0</xdr:colOff>
                    <xdr:row>23</xdr:row>
                    <xdr:rowOff>19050</xdr:rowOff>
                  </from>
                  <to>
                    <xdr:col>11</xdr:col>
                    <xdr:colOff>180975</xdr:colOff>
                    <xdr:row>23</xdr:row>
                    <xdr:rowOff>200025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25</xdr:col>
                    <xdr:colOff>19050</xdr:colOff>
                    <xdr:row>23</xdr:row>
                    <xdr:rowOff>9525</xdr:rowOff>
                  </from>
                  <to>
                    <xdr:col>26</xdr:col>
                    <xdr:colOff>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9525</xdr:colOff>
                    <xdr:row>23</xdr:row>
                    <xdr:rowOff>9525</xdr:rowOff>
                  </from>
                  <to>
                    <xdr:col>32</xdr:col>
                    <xdr:colOff>180975</xdr:colOff>
                    <xdr:row>23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zoomScale="90" zoomScaleNormal="90" workbookViewId="0">
      <selection sqref="A1:C1"/>
    </sheetView>
  </sheetViews>
  <sheetFormatPr defaultRowHeight="13.5" x14ac:dyDescent="0.15"/>
  <cols>
    <col min="1" max="1" width="2" style="1" customWidth="1"/>
    <col min="2" max="2" width="3.125" style="82" customWidth="1"/>
    <col min="3" max="3" width="16" style="83" customWidth="1"/>
    <col min="4" max="16" width="9.875" style="1" customWidth="1"/>
    <col min="17" max="17" width="1.25" style="1" customWidth="1"/>
    <col min="18" max="16384" width="9" style="1"/>
  </cols>
  <sheetData>
    <row r="1" spans="1:16" ht="21.75" customHeight="1" x14ac:dyDescent="0.15">
      <c r="A1" s="517" t="s">
        <v>93</v>
      </c>
      <c r="B1" s="518"/>
      <c r="C1" s="518"/>
      <c r="D1" s="115" t="s">
        <v>151</v>
      </c>
    </row>
    <row r="2" spans="1:16" ht="21" customHeight="1" x14ac:dyDescent="0.15">
      <c r="D2" s="86" t="s">
        <v>111</v>
      </c>
      <c r="E2" s="86" t="s">
        <v>112</v>
      </c>
      <c r="F2" s="86" t="s">
        <v>113</v>
      </c>
      <c r="G2" s="86" t="s">
        <v>114</v>
      </c>
      <c r="H2" s="86" t="s">
        <v>115</v>
      </c>
      <c r="I2" s="86" t="s">
        <v>116</v>
      </c>
      <c r="J2" s="86" t="s">
        <v>117</v>
      </c>
      <c r="K2" s="86" t="s">
        <v>118</v>
      </c>
      <c r="L2" s="86" t="s">
        <v>119</v>
      </c>
      <c r="M2" s="86" t="s">
        <v>120</v>
      </c>
      <c r="N2" s="86" t="s">
        <v>121</v>
      </c>
      <c r="O2" s="86" t="s">
        <v>122</v>
      </c>
      <c r="P2" s="93" t="s">
        <v>105</v>
      </c>
    </row>
    <row r="3" spans="1:16" ht="21" customHeight="1" x14ac:dyDescent="0.15">
      <c r="B3" s="519" t="s">
        <v>102</v>
      </c>
      <c r="C3" s="520"/>
      <c r="D3" s="160"/>
      <c r="E3" s="131">
        <f>+D26</f>
        <v>0</v>
      </c>
      <c r="F3" s="131">
        <f t="shared" ref="F3:H3" si="0">+E26</f>
        <v>0</v>
      </c>
      <c r="G3" s="131">
        <f t="shared" si="0"/>
        <v>0</v>
      </c>
      <c r="H3" s="131">
        <f t="shared" si="0"/>
        <v>0</v>
      </c>
      <c r="I3" s="132">
        <f>+H26</f>
        <v>0</v>
      </c>
      <c r="J3" s="132">
        <f t="shared" ref="J3:O3" si="1">+I26</f>
        <v>0</v>
      </c>
      <c r="K3" s="132">
        <f t="shared" si="1"/>
        <v>0</v>
      </c>
      <c r="L3" s="132">
        <f t="shared" si="1"/>
        <v>0</v>
      </c>
      <c r="M3" s="132">
        <f t="shared" si="1"/>
        <v>0</v>
      </c>
      <c r="N3" s="132">
        <f t="shared" si="1"/>
        <v>0</v>
      </c>
      <c r="O3" s="132">
        <f t="shared" si="1"/>
        <v>0</v>
      </c>
      <c r="P3" s="94"/>
    </row>
    <row r="4" spans="1:16" ht="21" customHeight="1" x14ac:dyDescent="0.15">
      <c r="B4" s="521" t="s">
        <v>100</v>
      </c>
      <c r="C4" s="521"/>
      <c r="D4" s="160"/>
      <c r="E4" s="160"/>
      <c r="F4" s="160"/>
      <c r="G4" s="160"/>
      <c r="H4" s="160"/>
      <c r="I4" s="160"/>
      <c r="J4" s="160"/>
      <c r="K4" s="160"/>
      <c r="L4" s="160"/>
      <c r="M4" s="160"/>
      <c r="N4" s="160"/>
      <c r="O4" s="160"/>
      <c r="P4" s="100">
        <f>SUM(D4:O4)</f>
        <v>0</v>
      </c>
    </row>
    <row r="5" spans="1:16" ht="21" customHeight="1" x14ac:dyDescent="0.15">
      <c r="B5" s="522" t="s">
        <v>94</v>
      </c>
      <c r="C5" s="106" t="s">
        <v>99</v>
      </c>
      <c r="D5" s="161"/>
      <c r="E5" s="161"/>
      <c r="F5" s="161"/>
      <c r="G5" s="161"/>
      <c r="H5" s="161"/>
      <c r="I5" s="162"/>
      <c r="J5" s="162"/>
      <c r="K5" s="162"/>
      <c r="L5" s="162"/>
      <c r="M5" s="162"/>
      <c r="N5" s="162"/>
      <c r="O5" s="162"/>
      <c r="P5" s="95">
        <f>SUM(D5:O5)</f>
        <v>0</v>
      </c>
    </row>
    <row r="6" spans="1:16" ht="21" customHeight="1" x14ac:dyDescent="0.15">
      <c r="B6" s="523"/>
      <c r="C6" s="129" t="s">
        <v>109</v>
      </c>
      <c r="D6" s="163"/>
      <c r="E6" s="163"/>
      <c r="F6" s="163"/>
      <c r="G6" s="163"/>
      <c r="H6" s="163"/>
      <c r="I6" s="164"/>
      <c r="J6" s="164"/>
      <c r="K6" s="164"/>
      <c r="L6" s="164"/>
      <c r="M6" s="164"/>
      <c r="N6" s="164"/>
      <c r="O6" s="164"/>
      <c r="P6" s="96"/>
    </row>
    <row r="7" spans="1:16" ht="21" customHeight="1" x14ac:dyDescent="0.15">
      <c r="B7" s="523"/>
      <c r="C7" s="165"/>
      <c r="D7" s="163"/>
      <c r="E7" s="163"/>
      <c r="F7" s="163"/>
      <c r="G7" s="163"/>
      <c r="H7" s="163"/>
      <c r="I7" s="164"/>
      <c r="J7" s="164"/>
      <c r="K7" s="164"/>
      <c r="L7" s="164"/>
      <c r="M7" s="164"/>
      <c r="N7" s="164"/>
      <c r="O7" s="164"/>
      <c r="P7" s="96"/>
    </row>
    <row r="8" spans="1:16" ht="21" customHeight="1" x14ac:dyDescent="0.15">
      <c r="B8" s="523"/>
      <c r="C8" s="165"/>
      <c r="D8" s="163"/>
      <c r="E8" s="163"/>
      <c r="F8" s="163"/>
      <c r="G8" s="163"/>
      <c r="H8" s="163"/>
      <c r="I8" s="164"/>
      <c r="J8" s="164"/>
      <c r="K8" s="164"/>
      <c r="L8" s="164"/>
      <c r="M8" s="164"/>
      <c r="N8" s="164"/>
      <c r="O8" s="164"/>
      <c r="P8" s="96"/>
    </row>
    <row r="9" spans="1:16" ht="18" customHeight="1" x14ac:dyDescent="0.15">
      <c r="B9" s="523"/>
      <c r="C9" s="90" t="s">
        <v>106</v>
      </c>
      <c r="D9" s="91">
        <f t="shared" ref="D9:O9" si="2">SUM(D5:D8)</f>
        <v>0</v>
      </c>
      <c r="E9" s="91">
        <f t="shared" si="2"/>
        <v>0</v>
      </c>
      <c r="F9" s="91">
        <f t="shared" si="2"/>
        <v>0</v>
      </c>
      <c r="G9" s="91">
        <f t="shared" si="2"/>
        <v>0</v>
      </c>
      <c r="H9" s="91">
        <f t="shared" si="2"/>
        <v>0</v>
      </c>
      <c r="I9" s="91">
        <f t="shared" si="2"/>
        <v>0</v>
      </c>
      <c r="J9" s="91">
        <f t="shared" si="2"/>
        <v>0</v>
      </c>
      <c r="K9" s="91">
        <f t="shared" si="2"/>
        <v>0</v>
      </c>
      <c r="L9" s="91">
        <f t="shared" si="2"/>
        <v>0</v>
      </c>
      <c r="M9" s="91">
        <f t="shared" si="2"/>
        <v>0</v>
      </c>
      <c r="N9" s="91">
        <f t="shared" si="2"/>
        <v>0</v>
      </c>
      <c r="O9" s="91">
        <f t="shared" si="2"/>
        <v>0</v>
      </c>
      <c r="P9" s="101">
        <f>SUM(D9:O9)</f>
        <v>0</v>
      </c>
    </row>
    <row r="10" spans="1:16" ht="14.25" customHeight="1" x14ac:dyDescent="0.15">
      <c r="B10" s="524"/>
      <c r="C10" s="174" t="s">
        <v>154</v>
      </c>
      <c r="D10" s="137" t="e">
        <f t="shared" ref="D10:O10" si="3">SUM(D5:D8)/D4</f>
        <v>#DIV/0!</v>
      </c>
      <c r="E10" s="137" t="e">
        <f t="shared" si="3"/>
        <v>#DIV/0!</v>
      </c>
      <c r="F10" s="137" t="e">
        <f t="shared" si="3"/>
        <v>#DIV/0!</v>
      </c>
      <c r="G10" s="137" t="e">
        <f t="shared" si="3"/>
        <v>#DIV/0!</v>
      </c>
      <c r="H10" s="137" t="e">
        <f t="shared" si="3"/>
        <v>#DIV/0!</v>
      </c>
      <c r="I10" s="138" t="e">
        <f t="shared" si="3"/>
        <v>#DIV/0!</v>
      </c>
      <c r="J10" s="138" t="e">
        <f t="shared" si="3"/>
        <v>#DIV/0!</v>
      </c>
      <c r="K10" s="138" t="e">
        <f t="shared" si="3"/>
        <v>#DIV/0!</v>
      </c>
      <c r="L10" s="138" t="e">
        <f t="shared" si="3"/>
        <v>#DIV/0!</v>
      </c>
      <c r="M10" s="138" t="e">
        <f t="shared" si="3"/>
        <v>#DIV/0!</v>
      </c>
      <c r="N10" s="138" t="e">
        <f t="shared" si="3"/>
        <v>#DIV/0!</v>
      </c>
      <c r="O10" s="138" t="e">
        <f t="shared" si="3"/>
        <v>#DIV/0!</v>
      </c>
      <c r="P10" s="98"/>
    </row>
    <row r="11" spans="1:16" ht="21" customHeight="1" x14ac:dyDescent="0.15">
      <c r="B11" s="522" t="s">
        <v>57</v>
      </c>
      <c r="C11" s="106" t="s">
        <v>95</v>
      </c>
      <c r="D11" s="161"/>
      <c r="E11" s="161"/>
      <c r="F11" s="161"/>
      <c r="G11" s="161"/>
      <c r="H11" s="161"/>
      <c r="I11" s="161"/>
      <c r="J11" s="161"/>
      <c r="K11" s="161"/>
      <c r="L11" s="161"/>
      <c r="M11" s="161"/>
      <c r="N11" s="161"/>
      <c r="O11" s="161"/>
      <c r="P11" s="95">
        <f>SUM(D11:O11)</f>
        <v>0</v>
      </c>
    </row>
    <row r="12" spans="1:16" ht="21" customHeight="1" x14ac:dyDescent="0.15">
      <c r="B12" s="523"/>
      <c r="C12" s="129" t="s">
        <v>98</v>
      </c>
      <c r="D12" s="163"/>
      <c r="E12" s="163"/>
      <c r="F12" s="163"/>
      <c r="G12" s="163"/>
      <c r="H12" s="163"/>
      <c r="I12" s="164"/>
      <c r="J12" s="164"/>
      <c r="K12" s="164"/>
      <c r="L12" s="164"/>
      <c r="M12" s="164"/>
      <c r="N12" s="164"/>
      <c r="O12" s="164"/>
      <c r="P12" s="96">
        <f>SUM(D12:O12)</f>
        <v>0</v>
      </c>
    </row>
    <row r="13" spans="1:16" ht="21" customHeight="1" x14ac:dyDescent="0.15">
      <c r="B13" s="523"/>
      <c r="C13" s="129" t="s">
        <v>97</v>
      </c>
      <c r="D13" s="163"/>
      <c r="E13" s="163"/>
      <c r="F13" s="163"/>
      <c r="G13" s="163"/>
      <c r="H13" s="163"/>
      <c r="I13" s="164"/>
      <c r="J13" s="164"/>
      <c r="K13" s="164"/>
      <c r="L13" s="164"/>
      <c r="M13" s="164"/>
      <c r="N13" s="164"/>
      <c r="O13" s="164"/>
      <c r="P13" s="96">
        <f>SUM(D13:O13)</f>
        <v>0</v>
      </c>
    </row>
    <row r="14" spans="1:16" ht="21" customHeight="1" x14ac:dyDescent="0.15">
      <c r="B14" s="523"/>
      <c r="C14" s="129" t="s">
        <v>110</v>
      </c>
      <c r="D14" s="163"/>
      <c r="E14" s="163"/>
      <c r="F14" s="163"/>
      <c r="G14" s="163"/>
      <c r="H14" s="163"/>
      <c r="I14" s="164"/>
      <c r="J14" s="164"/>
      <c r="K14" s="164"/>
      <c r="L14" s="164"/>
      <c r="M14" s="164"/>
      <c r="N14" s="164"/>
      <c r="O14" s="164"/>
      <c r="P14" s="96">
        <f>SUM(D14:O14)</f>
        <v>0</v>
      </c>
    </row>
    <row r="15" spans="1:16" ht="21" customHeight="1" x14ac:dyDescent="0.15">
      <c r="B15" s="523"/>
      <c r="C15" s="129" t="s">
        <v>10</v>
      </c>
      <c r="D15" s="130"/>
      <c r="E15" s="130">
        <f>ROUNDDOWN(D27*$B$28/100/12,-2)+ROUNDDOWN(D29*$B$30/100/12,-2)</f>
        <v>0</v>
      </c>
      <c r="F15" s="130">
        <f t="shared" ref="F15:O15" si="4">ROUNDDOWN(E27*$B$28/100/12,-2)+ROUNDDOWN(E29*$B$30/100/12,-2)</f>
        <v>0</v>
      </c>
      <c r="G15" s="130">
        <f t="shared" si="4"/>
        <v>0</v>
      </c>
      <c r="H15" s="130">
        <f t="shared" si="4"/>
        <v>0</v>
      </c>
      <c r="I15" s="130">
        <f t="shared" si="4"/>
        <v>0</v>
      </c>
      <c r="J15" s="130">
        <f t="shared" si="4"/>
        <v>0</v>
      </c>
      <c r="K15" s="130">
        <f t="shared" si="4"/>
        <v>0</v>
      </c>
      <c r="L15" s="130">
        <f t="shared" si="4"/>
        <v>0</v>
      </c>
      <c r="M15" s="130">
        <f t="shared" si="4"/>
        <v>0</v>
      </c>
      <c r="N15" s="130">
        <f t="shared" si="4"/>
        <v>0</v>
      </c>
      <c r="O15" s="130">
        <f t="shared" si="4"/>
        <v>0</v>
      </c>
      <c r="P15" s="96">
        <f>SUM(D15:O15)</f>
        <v>0</v>
      </c>
    </row>
    <row r="16" spans="1:16" ht="21" customHeight="1" x14ac:dyDescent="0.15">
      <c r="B16" s="523"/>
      <c r="C16" s="166"/>
      <c r="D16" s="167"/>
      <c r="E16" s="167"/>
      <c r="F16" s="167"/>
      <c r="G16" s="167"/>
      <c r="H16" s="167"/>
      <c r="I16" s="168"/>
      <c r="J16" s="168"/>
      <c r="K16" s="168"/>
      <c r="L16" s="168"/>
      <c r="M16" s="168"/>
      <c r="N16" s="168"/>
      <c r="O16" s="168"/>
      <c r="P16" s="117"/>
    </row>
    <row r="17" spans="1:16" ht="21" customHeight="1" x14ac:dyDescent="0.15">
      <c r="B17" s="523"/>
      <c r="C17" s="169"/>
      <c r="D17" s="170"/>
      <c r="E17" s="170"/>
      <c r="F17" s="170"/>
      <c r="G17" s="170"/>
      <c r="H17" s="170"/>
      <c r="I17" s="171"/>
      <c r="J17" s="171"/>
      <c r="K17" s="171"/>
      <c r="L17" s="171"/>
      <c r="M17" s="171"/>
      <c r="N17" s="171"/>
      <c r="O17" s="171"/>
      <c r="P17" s="97"/>
    </row>
    <row r="18" spans="1:16" ht="18" customHeight="1" x14ac:dyDescent="0.15">
      <c r="B18" s="523"/>
      <c r="C18" s="102" t="s">
        <v>107</v>
      </c>
      <c r="D18" s="103">
        <f t="shared" ref="D18:O18" si="5">SUM(D11:D17)</f>
        <v>0</v>
      </c>
      <c r="E18" s="103">
        <f t="shared" si="5"/>
        <v>0</v>
      </c>
      <c r="F18" s="103">
        <f t="shared" si="5"/>
        <v>0</v>
      </c>
      <c r="G18" s="103">
        <f t="shared" si="5"/>
        <v>0</v>
      </c>
      <c r="H18" s="103">
        <f t="shared" si="5"/>
        <v>0</v>
      </c>
      <c r="I18" s="103">
        <f t="shared" si="5"/>
        <v>0</v>
      </c>
      <c r="J18" s="103">
        <f t="shared" si="5"/>
        <v>0</v>
      </c>
      <c r="K18" s="103">
        <f t="shared" si="5"/>
        <v>0</v>
      </c>
      <c r="L18" s="103">
        <f t="shared" si="5"/>
        <v>0</v>
      </c>
      <c r="M18" s="103">
        <f t="shared" si="5"/>
        <v>0</v>
      </c>
      <c r="N18" s="103">
        <f t="shared" si="5"/>
        <v>0</v>
      </c>
      <c r="O18" s="103">
        <f t="shared" si="5"/>
        <v>0</v>
      </c>
      <c r="P18" s="104">
        <f>SUM(D18:O18)</f>
        <v>0</v>
      </c>
    </row>
    <row r="19" spans="1:16" ht="14.25" customHeight="1" x14ac:dyDescent="0.15">
      <c r="B19" s="524"/>
      <c r="C19" s="174" t="s">
        <v>155</v>
      </c>
      <c r="D19" s="139" t="e">
        <f t="shared" ref="D19:O19" si="6">SUM(D11:D17)/D4</f>
        <v>#DIV/0!</v>
      </c>
      <c r="E19" s="139" t="e">
        <f t="shared" si="6"/>
        <v>#DIV/0!</v>
      </c>
      <c r="F19" s="139" t="e">
        <f t="shared" si="6"/>
        <v>#DIV/0!</v>
      </c>
      <c r="G19" s="139" t="e">
        <f t="shared" si="6"/>
        <v>#DIV/0!</v>
      </c>
      <c r="H19" s="139" t="e">
        <f t="shared" si="6"/>
        <v>#DIV/0!</v>
      </c>
      <c r="I19" s="140" t="e">
        <f t="shared" si="6"/>
        <v>#DIV/0!</v>
      </c>
      <c r="J19" s="140" t="e">
        <f t="shared" si="6"/>
        <v>#DIV/0!</v>
      </c>
      <c r="K19" s="140" t="e">
        <f t="shared" si="6"/>
        <v>#DIV/0!</v>
      </c>
      <c r="L19" s="140" t="e">
        <f t="shared" si="6"/>
        <v>#DIV/0!</v>
      </c>
      <c r="M19" s="140" t="e">
        <f t="shared" si="6"/>
        <v>#DIV/0!</v>
      </c>
      <c r="N19" s="140" t="e">
        <f t="shared" si="6"/>
        <v>#DIV/0!</v>
      </c>
      <c r="O19" s="140" t="e">
        <f t="shared" si="6"/>
        <v>#DIV/0!</v>
      </c>
      <c r="P19" s="99"/>
    </row>
    <row r="20" spans="1:16" ht="21" customHeight="1" x14ac:dyDescent="0.15">
      <c r="B20" s="525" t="s">
        <v>158</v>
      </c>
      <c r="C20" s="526"/>
      <c r="D20" s="92">
        <f t="shared" ref="D20:O20" si="7">+D4-D9-D18</f>
        <v>0</v>
      </c>
      <c r="E20" s="92">
        <f t="shared" si="7"/>
        <v>0</v>
      </c>
      <c r="F20" s="92">
        <f t="shared" si="7"/>
        <v>0</v>
      </c>
      <c r="G20" s="92">
        <f t="shared" si="7"/>
        <v>0</v>
      </c>
      <c r="H20" s="92">
        <f t="shared" si="7"/>
        <v>0</v>
      </c>
      <c r="I20" s="92">
        <f t="shared" si="7"/>
        <v>0</v>
      </c>
      <c r="J20" s="92">
        <f t="shared" si="7"/>
        <v>0</v>
      </c>
      <c r="K20" s="92">
        <f t="shared" si="7"/>
        <v>0</v>
      </c>
      <c r="L20" s="92">
        <f t="shared" si="7"/>
        <v>0</v>
      </c>
      <c r="M20" s="92">
        <f t="shared" si="7"/>
        <v>0</v>
      </c>
      <c r="N20" s="92">
        <f t="shared" si="7"/>
        <v>0</v>
      </c>
      <c r="O20" s="92">
        <f t="shared" si="7"/>
        <v>0</v>
      </c>
      <c r="P20" s="100">
        <f>SUM(D20:O20)</f>
        <v>0</v>
      </c>
    </row>
    <row r="21" spans="1:16" ht="21" customHeight="1" x14ac:dyDescent="0.15">
      <c r="B21" s="521" t="s">
        <v>96</v>
      </c>
      <c r="C21" s="521"/>
      <c r="D21" s="160"/>
      <c r="E21" s="160"/>
      <c r="F21" s="160"/>
      <c r="G21" s="160"/>
      <c r="H21" s="160"/>
      <c r="I21" s="160"/>
      <c r="J21" s="160"/>
      <c r="K21" s="160"/>
      <c r="L21" s="160"/>
      <c r="M21" s="160"/>
      <c r="N21" s="160"/>
      <c r="O21" s="160"/>
      <c r="P21" s="100">
        <f>SUM(D21:O21)</f>
        <v>0</v>
      </c>
    </row>
    <row r="22" spans="1:16" ht="21" customHeight="1" x14ac:dyDescent="0.15">
      <c r="B22" s="527" t="s">
        <v>135</v>
      </c>
      <c r="C22" s="528"/>
      <c r="D22" s="163"/>
      <c r="E22" s="163"/>
      <c r="F22" s="163"/>
      <c r="G22" s="163"/>
      <c r="H22" s="163"/>
      <c r="I22" s="164"/>
      <c r="J22" s="164"/>
      <c r="K22" s="164"/>
      <c r="L22" s="164"/>
      <c r="M22" s="164"/>
      <c r="N22" s="164"/>
      <c r="O22" s="164"/>
      <c r="P22" s="96">
        <f>SUM(D22:O22)</f>
        <v>0</v>
      </c>
    </row>
    <row r="23" spans="1:16" ht="21" customHeight="1" x14ac:dyDescent="0.15">
      <c r="B23" s="529" t="s">
        <v>136</v>
      </c>
      <c r="C23" s="530"/>
      <c r="D23" s="163"/>
      <c r="E23" s="163"/>
      <c r="F23" s="163"/>
      <c r="G23" s="163"/>
      <c r="H23" s="163"/>
      <c r="I23" s="164"/>
      <c r="J23" s="164"/>
      <c r="K23" s="164"/>
      <c r="L23" s="164"/>
      <c r="M23" s="164"/>
      <c r="N23" s="164"/>
      <c r="O23" s="164"/>
      <c r="P23" s="96">
        <f>SUM(D23:O23)</f>
        <v>0</v>
      </c>
    </row>
    <row r="24" spans="1:16" ht="21" customHeight="1" x14ac:dyDescent="0.15">
      <c r="B24" s="531" t="s">
        <v>101</v>
      </c>
      <c r="C24" s="531"/>
      <c r="D24" s="87">
        <f t="shared" ref="D24:O24" si="8">D3+D20-D21-D22-D23</f>
        <v>0</v>
      </c>
      <c r="E24" s="87">
        <f t="shared" si="8"/>
        <v>0</v>
      </c>
      <c r="F24" s="87">
        <f t="shared" si="8"/>
        <v>0</v>
      </c>
      <c r="G24" s="87">
        <f t="shared" si="8"/>
        <v>0</v>
      </c>
      <c r="H24" s="87">
        <f t="shared" si="8"/>
        <v>0</v>
      </c>
      <c r="I24" s="87">
        <f t="shared" si="8"/>
        <v>0</v>
      </c>
      <c r="J24" s="87">
        <f t="shared" si="8"/>
        <v>0</v>
      </c>
      <c r="K24" s="87">
        <f t="shared" si="8"/>
        <v>0</v>
      </c>
      <c r="L24" s="87">
        <f t="shared" si="8"/>
        <v>0</v>
      </c>
      <c r="M24" s="87">
        <f t="shared" si="8"/>
        <v>0</v>
      </c>
      <c r="N24" s="87">
        <f t="shared" si="8"/>
        <v>0</v>
      </c>
      <c r="O24" s="87">
        <f t="shared" si="8"/>
        <v>0</v>
      </c>
      <c r="P24" s="100"/>
    </row>
    <row r="25" spans="1:16" ht="21" customHeight="1" x14ac:dyDescent="0.15">
      <c r="B25" s="521" t="s">
        <v>103</v>
      </c>
      <c r="C25" s="521"/>
      <c r="D25" s="160"/>
      <c r="E25" s="160"/>
      <c r="F25" s="160"/>
      <c r="G25" s="160"/>
      <c r="H25" s="160"/>
      <c r="I25" s="172"/>
      <c r="J25" s="172"/>
      <c r="K25" s="172"/>
      <c r="L25" s="172"/>
      <c r="M25" s="172"/>
      <c r="N25" s="172"/>
      <c r="O25" s="172"/>
      <c r="P25" s="100">
        <f>SUM(D25:O25)</f>
        <v>0</v>
      </c>
    </row>
    <row r="26" spans="1:16" ht="21" customHeight="1" thickBot="1" x14ac:dyDescent="0.2">
      <c r="B26" s="515" t="s">
        <v>104</v>
      </c>
      <c r="C26" s="516"/>
      <c r="D26" s="109">
        <f>D24+D25</f>
        <v>0</v>
      </c>
      <c r="E26" s="109">
        <f t="shared" ref="E26:H26" si="9">E24+E25</f>
        <v>0</v>
      </c>
      <c r="F26" s="109">
        <f t="shared" si="9"/>
        <v>0</v>
      </c>
      <c r="G26" s="109">
        <f t="shared" si="9"/>
        <v>0</v>
      </c>
      <c r="H26" s="109">
        <f t="shared" si="9"/>
        <v>0</v>
      </c>
      <c r="I26" s="110">
        <f>I24+I25</f>
        <v>0</v>
      </c>
      <c r="J26" s="110">
        <f t="shared" ref="J26:O26" si="10">J24+J25</f>
        <v>0</v>
      </c>
      <c r="K26" s="110">
        <f t="shared" si="10"/>
        <v>0</v>
      </c>
      <c r="L26" s="110">
        <f t="shared" si="10"/>
        <v>0</v>
      </c>
      <c r="M26" s="110">
        <f t="shared" si="10"/>
        <v>0</v>
      </c>
      <c r="N26" s="110">
        <f t="shared" si="10"/>
        <v>0</v>
      </c>
      <c r="O26" s="110">
        <f t="shared" si="10"/>
        <v>0</v>
      </c>
      <c r="P26" s="111"/>
    </row>
    <row r="27" spans="1:16" ht="23.25" customHeight="1" thickTop="1" x14ac:dyDescent="0.15">
      <c r="B27" s="532" t="s">
        <v>137</v>
      </c>
      <c r="C27" s="533"/>
      <c r="D27" s="112">
        <f>+D25</f>
        <v>0</v>
      </c>
      <c r="E27" s="112">
        <f t="shared" ref="E27:O27" si="11">+D27+E25-E22</f>
        <v>0</v>
      </c>
      <c r="F27" s="112">
        <f t="shared" si="11"/>
        <v>0</v>
      </c>
      <c r="G27" s="112">
        <f t="shared" si="11"/>
        <v>0</v>
      </c>
      <c r="H27" s="112">
        <f t="shared" si="11"/>
        <v>0</v>
      </c>
      <c r="I27" s="112">
        <f t="shared" si="11"/>
        <v>0</v>
      </c>
      <c r="J27" s="112">
        <f t="shared" si="11"/>
        <v>0</v>
      </c>
      <c r="K27" s="112">
        <f t="shared" si="11"/>
        <v>0</v>
      </c>
      <c r="L27" s="112">
        <f t="shared" si="11"/>
        <v>0</v>
      </c>
      <c r="M27" s="112">
        <f t="shared" si="11"/>
        <v>0</v>
      </c>
      <c r="N27" s="112">
        <f t="shared" si="11"/>
        <v>0</v>
      </c>
      <c r="O27" s="112">
        <f t="shared" si="11"/>
        <v>0</v>
      </c>
      <c r="P27" s="113"/>
    </row>
    <row r="28" spans="1:16" ht="14.25" customHeight="1" x14ac:dyDescent="0.15">
      <c r="B28" s="534">
        <v>2</v>
      </c>
      <c r="C28" s="535"/>
      <c r="D28" s="107"/>
      <c r="E28" s="107"/>
      <c r="F28" s="107"/>
      <c r="G28" s="107"/>
      <c r="H28" s="107"/>
      <c r="I28" s="107"/>
      <c r="J28" s="107"/>
      <c r="K28" s="107"/>
      <c r="L28" s="107"/>
      <c r="M28" s="107"/>
      <c r="N28" s="107"/>
      <c r="O28" s="107"/>
      <c r="P28" s="108"/>
    </row>
    <row r="29" spans="1:16" ht="23.25" customHeight="1" x14ac:dyDescent="0.15">
      <c r="B29" s="536" t="s">
        <v>138</v>
      </c>
      <c r="C29" s="537"/>
      <c r="D29" s="173"/>
      <c r="E29" s="103">
        <f t="shared" ref="E29:O29" si="12">+D29-E23</f>
        <v>0</v>
      </c>
      <c r="F29" s="103">
        <f t="shared" si="12"/>
        <v>0</v>
      </c>
      <c r="G29" s="103">
        <f t="shared" si="12"/>
        <v>0</v>
      </c>
      <c r="H29" s="103">
        <f t="shared" si="12"/>
        <v>0</v>
      </c>
      <c r="I29" s="103">
        <f t="shared" si="12"/>
        <v>0</v>
      </c>
      <c r="J29" s="103">
        <f t="shared" si="12"/>
        <v>0</v>
      </c>
      <c r="K29" s="103">
        <f t="shared" si="12"/>
        <v>0</v>
      </c>
      <c r="L29" s="103">
        <f t="shared" si="12"/>
        <v>0</v>
      </c>
      <c r="M29" s="103">
        <f t="shared" si="12"/>
        <v>0</v>
      </c>
      <c r="N29" s="103">
        <f t="shared" si="12"/>
        <v>0</v>
      </c>
      <c r="O29" s="103">
        <f t="shared" si="12"/>
        <v>0</v>
      </c>
      <c r="P29" s="114"/>
    </row>
    <row r="30" spans="1:16" ht="14.25" customHeight="1" x14ac:dyDescent="0.15">
      <c r="B30" s="534">
        <v>2</v>
      </c>
      <c r="C30" s="535"/>
      <c r="D30" s="107"/>
      <c r="E30" s="107"/>
      <c r="F30" s="107"/>
      <c r="G30" s="107"/>
      <c r="H30" s="107"/>
      <c r="I30" s="107"/>
      <c r="J30" s="107"/>
      <c r="K30" s="107"/>
      <c r="L30" s="107"/>
      <c r="M30" s="107"/>
      <c r="N30" s="107"/>
      <c r="O30" s="107"/>
      <c r="P30" s="108"/>
    </row>
    <row r="31" spans="1:16" ht="21" customHeight="1" x14ac:dyDescent="0.15">
      <c r="B31" s="89"/>
      <c r="C31" s="88"/>
      <c r="D31" s="88"/>
      <c r="E31" s="88"/>
      <c r="J31" s="77"/>
      <c r="K31" s="77" t="s">
        <v>159</v>
      </c>
      <c r="L31" s="105">
        <f>+P20-P21-P22-P23</f>
        <v>0</v>
      </c>
      <c r="M31" s="88"/>
      <c r="N31" s="88"/>
      <c r="O31" s="77" t="s">
        <v>160</v>
      </c>
      <c r="P31" s="105">
        <f>+P20-P21</f>
        <v>0</v>
      </c>
    </row>
    <row r="32" spans="1:16" ht="21" customHeight="1" x14ac:dyDescent="0.15">
      <c r="A32" s="517" t="s">
        <v>93</v>
      </c>
      <c r="B32" s="518"/>
      <c r="C32" s="518"/>
      <c r="D32" s="115" t="s">
        <v>152</v>
      </c>
      <c r="E32" s="88"/>
      <c r="F32" s="88"/>
      <c r="G32" s="88"/>
      <c r="H32" s="88"/>
      <c r="I32" s="88"/>
      <c r="J32" s="88"/>
      <c r="K32" s="88"/>
      <c r="L32" s="88"/>
      <c r="M32" s="88"/>
      <c r="N32" s="88"/>
      <c r="O32" s="88"/>
      <c r="P32" s="88"/>
    </row>
    <row r="33" spans="2:16" ht="21" customHeight="1" x14ac:dyDescent="0.15">
      <c r="D33" s="86" t="s">
        <v>123</v>
      </c>
      <c r="E33" s="86" t="s">
        <v>124</v>
      </c>
      <c r="F33" s="86" t="s">
        <v>125</v>
      </c>
      <c r="G33" s="86" t="s">
        <v>126</v>
      </c>
      <c r="H33" s="86" t="s">
        <v>127</v>
      </c>
      <c r="I33" s="86" t="s">
        <v>128</v>
      </c>
      <c r="J33" s="86" t="s">
        <v>129</v>
      </c>
      <c r="K33" s="86" t="s">
        <v>130</v>
      </c>
      <c r="L33" s="86" t="s">
        <v>131</v>
      </c>
      <c r="M33" s="86" t="s">
        <v>132</v>
      </c>
      <c r="N33" s="86" t="s">
        <v>133</v>
      </c>
      <c r="O33" s="86" t="s">
        <v>134</v>
      </c>
      <c r="P33" s="93" t="s">
        <v>105</v>
      </c>
    </row>
    <row r="34" spans="2:16" ht="21" customHeight="1" x14ac:dyDescent="0.15">
      <c r="B34" s="519" t="s">
        <v>102</v>
      </c>
      <c r="C34" s="520"/>
      <c r="D34" s="131">
        <f>+O26</f>
        <v>0</v>
      </c>
      <c r="E34" s="131">
        <f>+D57</f>
        <v>0</v>
      </c>
      <c r="F34" s="131">
        <f t="shared" ref="F34:H34" si="13">+E57</f>
        <v>0</v>
      </c>
      <c r="G34" s="131">
        <f t="shared" si="13"/>
        <v>0</v>
      </c>
      <c r="H34" s="131">
        <f t="shared" si="13"/>
        <v>0</v>
      </c>
      <c r="I34" s="132">
        <f>+H57</f>
        <v>0</v>
      </c>
      <c r="J34" s="132">
        <f t="shared" ref="J34:O34" si="14">+I57</f>
        <v>0</v>
      </c>
      <c r="K34" s="132">
        <f t="shared" si="14"/>
        <v>0</v>
      </c>
      <c r="L34" s="132">
        <f t="shared" si="14"/>
        <v>0</v>
      </c>
      <c r="M34" s="132">
        <f t="shared" si="14"/>
        <v>0</v>
      </c>
      <c r="N34" s="132">
        <f t="shared" si="14"/>
        <v>0</v>
      </c>
      <c r="O34" s="132">
        <f t="shared" si="14"/>
        <v>0</v>
      </c>
      <c r="P34" s="94"/>
    </row>
    <row r="35" spans="2:16" ht="21" customHeight="1" x14ac:dyDescent="0.15">
      <c r="B35" s="521" t="s">
        <v>100</v>
      </c>
      <c r="C35" s="521"/>
      <c r="D35" s="160"/>
      <c r="E35" s="160"/>
      <c r="F35" s="160"/>
      <c r="G35" s="160"/>
      <c r="H35" s="160"/>
      <c r="I35" s="160"/>
      <c r="J35" s="160"/>
      <c r="K35" s="160"/>
      <c r="L35" s="160"/>
      <c r="M35" s="160"/>
      <c r="N35" s="160"/>
      <c r="O35" s="160"/>
      <c r="P35" s="104">
        <f>SUM(D35:O35)</f>
        <v>0</v>
      </c>
    </row>
    <row r="36" spans="2:16" ht="21" customHeight="1" x14ac:dyDescent="0.15">
      <c r="B36" s="522" t="s">
        <v>94</v>
      </c>
      <c r="C36" s="106" t="s">
        <v>99</v>
      </c>
      <c r="D36" s="161"/>
      <c r="E36" s="161"/>
      <c r="F36" s="161"/>
      <c r="G36" s="161"/>
      <c r="H36" s="161"/>
      <c r="I36" s="162"/>
      <c r="J36" s="162"/>
      <c r="K36" s="162"/>
      <c r="L36" s="162"/>
      <c r="M36" s="162"/>
      <c r="N36" s="162"/>
      <c r="O36" s="162"/>
      <c r="P36" s="95">
        <f>SUM(D36:O36)</f>
        <v>0</v>
      </c>
    </row>
    <row r="37" spans="2:16" ht="21" customHeight="1" x14ac:dyDescent="0.15">
      <c r="B37" s="523"/>
      <c r="C37" s="129" t="s">
        <v>109</v>
      </c>
      <c r="D37" s="163"/>
      <c r="E37" s="163"/>
      <c r="F37" s="163"/>
      <c r="G37" s="163"/>
      <c r="H37" s="163"/>
      <c r="I37" s="164"/>
      <c r="J37" s="164"/>
      <c r="K37" s="164"/>
      <c r="L37" s="164"/>
      <c r="M37" s="164"/>
      <c r="N37" s="164"/>
      <c r="O37" s="164"/>
      <c r="P37" s="96"/>
    </row>
    <row r="38" spans="2:16" ht="21" customHeight="1" x14ac:dyDescent="0.15">
      <c r="B38" s="523"/>
      <c r="C38" s="165"/>
      <c r="D38" s="163"/>
      <c r="E38" s="163"/>
      <c r="F38" s="163"/>
      <c r="G38" s="163"/>
      <c r="H38" s="163"/>
      <c r="I38" s="164"/>
      <c r="J38" s="164"/>
      <c r="K38" s="164"/>
      <c r="L38" s="164"/>
      <c r="M38" s="164"/>
      <c r="N38" s="164"/>
      <c r="O38" s="164"/>
      <c r="P38" s="96"/>
    </row>
    <row r="39" spans="2:16" ht="21" customHeight="1" x14ac:dyDescent="0.15">
      <c r="B39" s="523"/>
      <c r="C39" s="169"/>
      <c r="D39" s="170"/>
      <c r="E39" s="170"/>
      <c r="F39" s="170"/>
      <c r="G39" s="170"/>
      <c r="H39" s="170"/>
      <c r="I39" s="171"/>
      <c r="J39" s="171"/>
      <c r="K39" s="171"/>
      <c r="L39" s="171"/>
      <c r="M39" s="171"/>
      <c r="N39" s="171"/>
      <c r="O39" s="171"/>
      <c r="P39" s="97"/>
    </row>
    <row r="40" spans="2:16" ht="18" customHeight="1" x14ac:dyDescent="0.15">
      <c r="B40" s="523"/>
      <c r="C40" s="90" t="s">
        <v>106</v>
      </c>
      <c r="D40" s="91">
        <f t="shared" ref="D40:O40" si="15">SUM(D36:D39)</f>
        <v>0</v>
      </c>
      <c r="E40" s="91">
        <f t="shared" si="15"/>
        <v>0</v>
      </c>
      <c r="F40" s="91">
        <f t="shared" si="15"/>
        <v>0</v>
      </c>
      <c r="G40" s="91">
        <f t="shared" si="15"/>
        <v>0</v>
      </c>
      <c r="H40" s="91">
        <f t="shared" si="15"/>
        <v>0</v>
      </c>
      <c r="I40" s="91">
        <f t="shared" si="15"/>
        <v>0</v>
      </c>
      <c r="J40" s="91">
        <f t="shared" si="15"/>
        <v>0</v>
      </c>
      <c r="K40" s="91">
        <f t="shared" si="15"/>
        <v>0</v>
      </c>
      <c r="L40" s="91">
        <f t="shared" si="15"/>
        <v>0</v>
      </c>
      <c r="M40" s="91">
        <f t="shared" si="15"/>
        <v>0</v>
      </c>
      <c r="N40" s="91">
        <f t="shared" si="15"/>
        <v>0</v>
      </c>
      <c r="O40" s="91">
        <f t="shared" si="15"/>
        <v>0</v>
      </c>
      <c r="P40" s="101">
        <f>SUM(D40:O40)</f>
        <v>0</v>
      </c>
    </row>
    <row r="41" spans="2:16" ht="14.25" customHeight="1" x14ac:dyDescent="0.15">
      <c r="B41" s="524"/>
      <c r="C41" s="174" t="s">
        <v>156</v>
      </c>
      <c r="D41" s="137" t="e">
        <f t="shared" ref="D41:O41" si="16">SUM(D36:D39)/D35</f>
        <v>#DIV/0!</v>
      </c>
      <c r="E41" s="137" t="e">
        <f t="shared" si="16"/>
        <v>#DIV/0!</v>
      </c>
      <c r="F41" s="137" t="e">
        <f t="shared" si="16"/>
        <v>#DIV/0!</v>
      </c>
      <c r="G41" s="137" t="e">
        <f t="shared" si="16"/>
        <v>#DIV/0!</v>
      </c>
      <c r="H41" s="137" t="e">
        <f t="shared" si="16"/>
        <v>#DIV/0!</v>
      </c>
      <c r="I41" s="138" t="e">
        <f t="shared" si="16"/>
        <v>#DIV/0!</v>
      </c>
      <c r="J41" s="138" t="e">
        <f t="shared" si="16"/>
        <v>#DIV/0!</v>
      </c>
      <c r="K41" s="138" t="e">
        <f t="shared" si="16"/>
        <v>#DIV/0!</v>
      </c>
      <c r="L41" s="138" t="e">
        <f t="shared" si="16"/>
        <v>#DIV/0!</v>
      </c>
      <c r="M41" s="138" t="e">
        <f t="shared" si="16"/>
        <v>#DIV/0!</v>
      </c>
      <c r="N41" s="138" t="e">
        <f t="shared" si="16"/>
        <v>#DIV/0!</v>
      </c>
      <c r="O41" s="138" t="e">
        <f t="shared" si="16"/>
        <v>#DIV/0!</v>
      </c>
      <c r="P41" s="98"/>
    </row>
    <row r="42" spans="2:16" ht="21" customHeight="1" x14ac:dyDescent="0.15">
      <c r="B42" s="522" t="s">
        <v>57</v>
      </c>
      <c r="C42" s="106" t="s">
        <v>95</v>
      </c>
      <c r="D42" s="161"/>
      <c r="E42" s="161"/>
      <c r="F42" s="161"/>
      <c r="G42" s="161"/>
      <c r="H42" s="161"/>
      <c r="I42" s="161"/>
      <c r="J42" s="161"/>
      <c r="K42" s="161"/>
      <c r="L42" s="161"/>
      <c r="M42" s="161"/>
      <c r="N42" s="161"/>
      <c r="O42" s="161"/>
      <c r="P42" s="95">
        <f>SUM(D42:O42)</f>
        <v>0</v>
      </c>
    </row>
    <row r="43" spans="2:16" ht="21" customHeight="1" x14ac:dyDescent="0.15">
      <c r="B43" s="523"/>
      <c r="C43" s="129" t="s">
        <v>98</v>
      </c>
      <c r="D43" s="163"/>
      <c r="E43" s="163"/>
      <c r="F43" s="163"/>
      <c r="G43" s="163"/>
      <c r="H43" s="163"/>
      <c r="I43" s="164"/>
      <c r="J43" s="164"/>
      <c r="K43" s="164"/>
      <c r="L43" s="164"/>
      <c r="M43" s="164"/>
      <c r="N43" s="164"/>
      <c r="O43" s="164"/>
      <c r="P43" s="96">
        <f>SUM(D43:O43)</f>
        <v>0</v>
      </c>
    </row>
    <row r="44" spans="2:16" ht="21" customHeight="1" x14ac:dyDescent="0.15">
      <c r="B44" s="523"/>
      <c r="C44" s="129" t="s">
        <v>97</v>
      </c>
      <c r="D44" s="163"/>
      <c r="E44" s="163"/>
      <c r="F44" s="163"/>
      <c r="G44" s="163"/>
      <c r="H44" s="163"/>
      <c r="I44" s="164"/>
      <c r="J44" s="164"/>
      <c r="K44" s="164"/>
      <c r="L44" s="164"/>
      <c r="M44" s="164"/>
      <c r="N44" s="164"/>
      <c r="O44" s="164"/>
      <c r="P44" s="96">
        <f>SUM(D44:O44)</f>
        <v>0</v>
      </c>
    </row>
    <row r="45" spans="2:16" ht="21" customHeight="1" x14ac:dyDescent="0.15">
      <c r="B45" s="523"/>
      <c r="C45" s="129" t="s">
        <v>110</v>
      </c>
      <c r="D45" s="163"/>
      <c r="E45" s="163"/>
      <c r="F45" s="163"/>
      <c r="G45" s="163"/>
      <c r="H45" s="163"/>
      <c r="I45" s="163"/>
      <c r="J45" s="163"/>
      <c r="K45" s="163"/>
      <c r="L45" s="163"/>
      <c r="M45" s="163"/>
      <c r="N45" s="163"/>
      <c r="O45" s="163"/>
      <c r="P45" s="96">
        <f>SUM(D45:O45)</f>
        <v>0</v>
      </c>
    </row>
    <row r="46" spans="2:16" ht="21" customHeight="1" x14ac:dyDescent="0.15">
      <c r="B46" s="523"/>
      <c r="C46" s="129" t="s">
        <v>10</v>
      </c>
      <c r="D46" s="130">
        <f>ROUNDDOWN(O27*$B$28/100/12,-2)+ROUNDDOWN(O29*$B$30/100/12,-2)</f>
        <v>0</v>
      </c>
      <c r="E46" s="130">
        <f>ROUNDDOWN(D58*$B$28/100/12,-2)+ROUNDDOWN(D60*$B$30/100/12,-2)</f>
        <v>0</v>
      </c>
      <c r="F46" s="130">
        <f t="shared" ref="F46:O46" si="17">ROUNDDOWN(E58*$B$28/100/12,-2)+ROUNDDOWN(E60*$B$30/100/12,-2)</f>
        <v>0</v>
      </c>
      <c r="G46" s="130">
        <f t="shared" si="17"/>
        <v>0</v>
      </c>
      <c r="H46" s="130">
        <f t="shared" si="17"/>
        <v>0</v>
      </c>
      <c r="I46" s="130">
        <f t="shared" si="17"/>
        <v>0</v>
      </c>
      <c r="J46" s="130">
        <f t="shared" si="17"/>
        <v>0</v>
      </c>
      <c r="K46" s="130">
        <f t="shared" si="17"/>
        <v>0</v>
      </c>
      <c r="L46" s="130">
        <f t="shared" si="17"/>
        <v>0</v>
      </c>
      <c r="M46" s="130">
        <f t="shared" si="17"/>
        <v>0</v>
      </c>
      <c r="N46" s="130">
        <f t="shared" si="17"/>
        <v>0</v>
      </c>
      <c r="O46" s="130">
        <f t="shared" si="17"/>
        <v>0</v>
      </c>
      <c r="P46" s="96">
        <f>SUM(D46:O46)</f>
        <v>0</v>
      </c>
    </row>
    <row r="47" spans="2:16" ht="21" customHeight="1" x14ac:dyDescent="0.15">
      <c r="B47" s="523"/>
      <c r="C47" s="175"/>
      <c r="D47" s="163"/>
      <c r="E47" s="163"/>
      <c r="F47" s="163"/>
      <c r="G47" s="163"/>
      <c r="H47" s="163"/>
      <c r="I47" s="164"/>
      <c r="J47" s="164"/>
      <c r="K47" s="164"/>
      <c r="L47" s="164"/>
      <c r="M47" s="164"/>
      <c r="N47" s="164"/>
      <c r="O47" s="164"/>
      <c r="P47" s="96"/>
    </row>
    <row r="48" spans="2:16" ht="21" customHeight="1" x14ac:dyDescent="0.15">
      <c r="B48" s="523"/>
      <c r="C48" s="169"/>
      <c r="D48" s="170"/>
      <c r="E48" s="170"/>
      <c r="F48" s="170"/>
      <c r="G48" s="170"/>
      <c r="H48" s="170"/>
      <c r="I48" s="171"/>
      <c r="J48" s="171"/>
      <c r="K48" s="171"/>
      <c r="L48" s="171"/>
      <c r="M48" s="171"/>
      <c r="N48" s="171"/>
      <c r="O48" s="171"/>
      <c r="P48" s="97"/>
    </row>
    <row r="49" spans="1:16" ht="18" customHeight="1" x14ac:dyDescent="0.15">
      <c r="B49" s="523"/>
      <c r="C49" s="102" t="s">
        <v>107</v>
      </c>
      <c r="D49" s="103">
        <f>SUM(D42:D48)</f>
        <v>0</v>
      </c>
      <c r="E49" s="103">
        <f t="shared" ref="E49:O49" si="18">SUM(E42:E48)</f>
        <v>0</v>
      </c>
      <c r="F49" s="103">
        <f t="shared" si="18"/>
        <v>0</v>
      </c>
      <c r="G49" s="103">
        <f t="shared" si="18"/>
        <v>0</v>
      </c>
      <c r="H49" s="103">
        <f t="shared" si="18"/>
        <v>0</v>
      </c>
      <c r="I49" s="103">
        <f t="shared" si="18"/>
        <v>0</v>
      </c>
      <c r="J49" s="103">
        <f t="shared" si="18"/>
        <v>0</v>
      </c>
      <c r="K49" s="103">
        <f t="shared" si="18"/>
        <v>0</v>
      </c>
      <c r="L49" s="103">
        <f t="shared" si="18"/>
        <v>0</v>
      </c>
      <c r="M49" s="103">
        <f t="shared" si="18"/>
        <v>0</v>
      </c>
      <c r="N49" s="103">
        <f t="shared" si="18"/>
        <v>0</v>
      </c>
      <c r="O49" s="103">
        <f t="shared" si="18"/>
        <v>0</v>
      </c>
      <c r="P49" s="104">
        <f>SUM(D49:O49)</f>
        <v>0</v>
      </c>
    </row>
    <row r="50" spans="1:16" ht="14.25" customHeight="1" x14ac:dyDescent="0.15">
      <c r="B50" s="524"/>
      <c r="C50" s="174" t="s">
        <v>157</v>
      </c>
      <c r="D50" s="139" t="e">
        <f t="shared" ref="D50:O50" si="19">SUM(D42:D47)/D35</f>
        <v>#DIV/0!</v>
      </c>
      <c r="E50" s="139" t="e">
        <f t="shared" si="19"/>
        <v>#DIV/0!</v>
      </c>
      <c r="F50" s="139" t="e">
        <f t="shared" si="19"/>
        <v>#DIV/0!</v>
      </c>
      <c r="G50" s="139" t="e">
        <f t="shared" si="19"/>
        <v>#DIV/0!</v>
      </c>
      <c r="H50" s="139" t="e">
        <f t="shared" si="19"/>
        <v>#DIV/0!</v>
      </c>
      <c r="I50" s="140" t="e">
        <f t="shared" si="19"/>
        <v>#DIV/0!</v>
      </c>
      <c r="J50" s="140" t="e">
        <f t="shared" si="19"/>
        <v>#DIV/0!</v>
      </c>
      <c r="K50" s="140" t="e">
        <f t="shared" si="19"/>
        <v>#DIV/0!</v>
      </c>
      <c r="L50" s="140" t="e">
        <f t="shared" si="19"/>
        <v>#DIV/0!</v>
      </c>
      <c r="M50" s="140" t="e">
        <f t="shared" si="19"/>
        <v>#DIV/0!</v>
      </c>
      <c r="N50" s="140" t="e">
        <f t="shared" si="19"/>
        <v>#DIV/0!</v>
      </c>
      <c r="O50" s="140" t="e">
        <f t="shared" si="19"/>
        <v>#DIV/0!</v>
      </c>
      <c r="P50" s="99"/>
    </row>
    <row r="51" spans="1:16" ht="21" customHeight="1" x14ac:dyDescent="0.15">
      <c r="B51" s="525" t="s">
        <v>158</v>
      </c>
      <c r="C51" s="526"/>
      <c r="D51" s="92">
        <f t="shared" ref="D51:O51" si="20">+D35-D40-D49</f>
        <v>0</v>
      </c>
      <c r="E51" s="92">
        <f t="shared" si="20"/>
        <v>0</v>
      </c>
      <c r="F51" s="92">
        <f t="shared" si="20"/>
        <v>0</v>
      </c>
      <c r="G51" s="92">
        <f t="shared" si="20"/>
        <v>0</v>
      </c>
      <c r="H51" s="92">
        <f t="shared" si="20"/>
        <v>0</v>
      </c>
      <c r="I51" s="92">
        <f t="shared" si="20"/>
        <v>0</v>
      </c>
      <c r="J51" s="92">
        <f t="shared" si="20"/>
        <v>0</v>
      </c>
      <c r="K51" s="92">
        <f t="shared" si="20"/>
        <v>0</v>
      </c>
      <c r="L51" s="92">
        <f t="shared" si="20"/>
        <v>0</v>
      </c>
      <c r="M51" s="92">
        <f t="shared" si="20"/>
        <v>0</v>
      </c>
      <c r="N51" s="92">
        <f t="shared" si="20"/>
        <v>0</v>
      </c>
      <c r="O51" s="92">
        <f t="shared" si="20"/>
        <v>0</v>
      </c>
      <c r="P51" s="100">
        <f>SUM(D51:O51)</f>
        <v>0</v>
      </c>
    </row>
    <row r="52" spans="1:16" ht="21" customHeight="1" x14ac:dyDescent="0.15">
      <c r="B52" s="521" t="s">
        <v>96</v>
      </c>
      <c r="C52" s="521"/>
      <c r="D52" s="160"/>
      <c r="E52" s="160"/>
      <c r="F52" s="160"/>
      <c r="G52" s="160"/>
      <c r="H52" s="160"/>
      <c r="I52" s="160"/>
      <c r="J52" s="160"/>
      <c r="K52" s="160"/>
      <c r="L52" s="160"/>
      <c r="M52" s="160"/>
      <c r="N52" s="160"/>
      <c r="O52" s="160"/>
      <c r="P52" s="100">
        <f>SUM(D52:O52)</f>
        <v>0</v>
      </c>
    </row>
    <row r="53" spans="1:16" ht="21" customHeight="1" x14ac:dyDescent="0.15">
      <c r="B53" s="527" t="s">
        <v>135</v>
      </c>
      <c r="C53" s="528"/>
      <c r="D53" s="163"/>
      <c r="E53" s="163"/>
      <c r="F53" s="163"/>
      <c r="G53" s="163"/>
      <c r="H53" s="163"/>
      <c r="I53" s="163"/>
      <c r="J53" s="163"/>
      <c r="K53" s="163"/>
      <c r="L53" s="163"/>
      <c r="M53" s="163"/>
      <c r="N53" s="163"/>
      <c r="O53" s="163"/>
      <c r="P53" s="96">
        <f>SUM(D53:O53)</f>
        <v>0</v>
      </c>
    </row>
    <row r="54" spans="1:16" ht="21" customHeight="1" x14ac:dyDescent="0.15">
      <c r="B54" s="529" t="s">
        <v>136</v>
      </c>
      <c r="C54" s="530"/>
      <c r="D54" s="163"/>
      <c r="E54" s="163"/>
      <c r="F54" s="163"/>
      <c r="G54" s="163"/>
      <c r="H54" s="163"/>
      <c r="I54" s="163"/>
      <c r="J54" s="163"/>
      <c r="K54" s="163"/>
      <c r="L54" s="163"/>
      <c r="M54" s="163"/>
      <c r="N54" s="163"/>
      <c r="O54" s="163"/>
      <c r="P54" s="96">
        <f>SUM(D54:O54)</f>
        <v>0</v>
      </c>
    </row>
    <row r="55" spans="1:16" ht="21" customHeight="1" x14ac:dyDescent="0.15">
      <c r="B55" s="521" t="s">
        <v>101</v>
      </c>
      <c r="C55" s="521"/>
      <c r="D55" s="176">
        <f t="shared" ref="D55:O55" si="21">D34+D51-D52-D53-D54</f>
        <v>0</v>
      </c>
      <c r="E55" s="176">
        <f t="shared" si="21"/>
        <v>0</v>
      </c>
      <c r="F55" s="176">
        <f t="shared" si="21"/>
        <v>0</v>
      </c>
      <c r="G55" s="176">
        <f t="shared" si="21"/>
        <v>0</v>
      </c>
      <c r="H55" s="176">
        <f t="shared" si="21"/>
        <v>0</v>
      </c>
      <c r="I55" s="176">
        <f t="shared" si="21"/>
        <v>0</v>
      </c>
      <c r="J55" s="176">
        <f t="shared" si="21"/>
        <v>0</v>
      </c>
      <c r="K55" s="176">
        <f t="shared" si="21"/>
        <v>0</v>
      </c>
      <c r="L55" s="176">
        <f t="shared" si="21"/>
        <v>0</v>
      </c>
      <c r="M55" s="176">
        <f t="shared" si="21"/>
        <v>0</v>
      </c>
      <c r="N55" s="176">
        <f t="shared" si="21"/>
        <v>0</v>
      </c>
      <c r="O55" s="176">
        <f t="shared" si="21"/>
        <v>0</v>
      </c>
      <c r="P55" s="100"/>
    </row>
    <row r="56" spans="1:16" ht="21" customHeight="1" x14ac:dyDescent="0.15">
      <c r="B56" s="521" t="s">
        <v>103</v>
      </c>
      <c r="C56" s="521"/>
      <c r="D56" s="160"/>
      <c r="E56" s="160"/>
      <c r="F56" s="160"/>
      <c r="G56" s="160"/>
      <c r="H56" s="160"/>
      <c r="I56" s="172"/>
      <c r="J56" s="172"/>
      <c r="K56" s="172"/>
      <c r="L56" s="172"/>
      <c r="M56" s="172"/>
      <c r="N56" s="172"/>
      <c r="O56" s="172"/>
      <c r="P56" s="100">
        <f>SUM(D56:O56)</f>
        <v>0</v>
      </c>
    </row>
    <row r="57" spans="1:16" ht="21" customHeight="1" thickBot="1" x14ac:dyDescent="0.2">
      <c r="B57" s="515" t="s">
        <v>104</v>
      </c>
      <c r="C57" s="516"/>
      <c r="D57" s="109">
        <f t="shared" ref="D57:H57" si="22">D55+D56</f>
        <v>0</v>
      </c>
      <c r="E57" s="109">
        <f t="shared" si="22"/>
        <v>0</v>
      </c>
      <c r="F57" s="109">
        <f t="shared" si="22"/>
        <v>0</v>
      </c>
      <c r="G57" s="109">
        <f t="shared" si="22"/>
        <v>0</v>
      </c>
      <c r="H57" s="109">
        <f t="shared" si="22"/>
        <v>0</v>
      </c>
      <c r="I57" s="110">
        <f>I55+I56</f>
        <v>0</v>
      </c>
      <c r="J57" s="110">
        <f t="shared" ref="J57:O57" si="23">J55+J56</f>
        <v>0</v>
      </c>
      <c r="K57" s="110">
        <f t="shared" si="23"/>
        <v>0</v>
      </c>
      <c r="L57" s="110">
        <f t="shared" si="23"/>
        <v>0</v>
      </c>
      <c r="M57" s="110">
        <f t="shared" si="23"/>
        <v>0</v>
      </c>
      <c r="N57" s="110">
        <f t="shared" si="23"/>
        <v>0</v>
      </c>
      <c r="O57" s="110">
        <f t="shared" si="23"/>
        <v>0</v>
      </c>
      <c r="P57" s="111"/>
    </row>
    <row r="58" spans="1:16" ht="23.25" customHeight="1" thickTop="1" x14ac:dyDescent="0.15">
      <c r="B58" s="532" t="s">
        <v>137</v>
      </c>
      <c r="C58" s="533"/>
      <c r="D58" s="112">
        <f>+O27+D56-D53</f>
        <v>0</v>
      </c>
      <c r="E58" s="112">
        <f t="shared" ref="E58:O58" si="24">+D58+E56-E53</f>
        <v>0</v>
      </c>
      <c r="F58" s="112">
        <f t="shared" si="24"/>
        <v>0</v>
      </c>
      <c r="G58" s="112">
        <f t="shared" si="24"/>
        <v>0</v>
      </c>
      <c r="H58" s="112">
        <f t="shared" si="24"/>
        <v>0</v>
      </c>
      <c r="I58" s="112">
        <f t="shared" si="24"/>
        <v>0</v>
      </c>
      <c r="J58" s="112">
        <f t="shared" si="24"/>
        <v>0</v>
      </c>
      <c r="K58" s="112">
        <f t="shared" si="24"/>
        <v>0</v>
      </c>
      <c r="L58" s="112">
        <f t="shared" si="24"/>
        <v>0</v>
      </c>
      <c r="M58" s="112">
        <f t="shared" si="24"/>
        <v>0</v>
      </c>
      <c r="N58" s="112">
        <f t="shared" si="24"/>
        <v>0</v>
      </c>
      <c r="O58" s="112">
        <f t="shared" si="24"/>
        <v>0</v>
      </c>
      <c r="P58" s="113"/>
    </row>
    <row r="59" spans="1:16" ht="14.25" customHeight="1" x14ac:dyDescent="0.15">
      <c r="B59" s="538">
        <f>+B28</f>
        <v>2</v>
      </c>
      <c r="C59" s="539"/>
      <c r="D59" s="107"/>
      <c r="E59" s="107"/>
      <c r="F59" s="107"/>
      <c r="G59" s="107"/>
      <c r="H59" s="107"/>
      <c r="I59" s="107"/>
      <c r="J59" s="107"/>
      <c r="K59" s="107"/>
      <c r="L59" s="107"/>
      <c r="M59" s="107"/>
      <c r="N59" s="107"/>
      <c r="O59" s="107"/>
      <c r="P59" s="108"/>
    </row>
    <row r="60" spans="1:16" ht="23.25" customHeight="1" x14ac:dyDescent="0.15">
      <c r="B60" s="536" t="s">
        <v>138</v>
      </c>
      <c r="C60" s="537"/>
      <c r="D60" s="103">
        <f>+O29-D54</f>
        <v>0</v>
      </c>
      <c r="E60" s="103">
        <f t="shared" ref="E60:O60" si="25">+D60-E54</f>
        <v>0</v>
      </c>
      <c r="F60" s="103">
        <f t="shared" si="25"/>
        <v>0</v>
      </c>
      <c r="G60" s="103">
        <f t="shared" si="25"/>
        <v>0</v>
      </c>
      <c r="H60" s="103">
        <f t="shared" si="25"/>
        <v>0</v>
      </c>
      <c r="I60" s="103">
        <f t="shared" si="25"/>
        <v>0</v>
      </c>
      <c r="J60" s="103">
        <f t="shared" si="25"/>
        <v>0</v>
      </c>
      <c r="K60" s="103">
        <f t="shared" si="25"/>
        <v>0</v>
      </c>
      <c r="L60" s="103">
        <f t="shared" si="25"/>
        <v>0</v>
      </c>
      <c r="M60" s="103">
        <f t="shared" si="25"/>
        <v>0</v>
      </c>
      <c r="N60" s="103">
        <f t="shared" si="25"/>
        <v>0</v>
      </c>
      <c r="O60" s="103">
        <f t="shared" si="25"/>
        <v>0</v>
      </c>
      <c r="P60" s="114"/>
    </row>
    <row r="61" spans="1:16" ht="14.25" customHeight="1" x14ac:dyDescent="0.15">
      <c r="B61" s="538">
        <f>+B30</f>
        <v>2</v>
      </c>
      <c r="C61" s="539"/>
      <c r="D61" s="107"/>
      <c r="E61" s="107"/>
      <c r="F61" s="107"/>
      <c r="G61" s="107"/>
      <c r="H61" s="107"/>
      <c r="I61" s="107"/>
      <c r="J61" s="107"/>
      <c r="K61" s="107"/>
      <c r="L61" s="107"/>
      <c r="M61" s="107"/>
      <c r="N61" s="107"/>
      <c r="O61" s="107"/>
      <c r="P61" s="108"/>
    </row>
    <row r="62" spans="1:16" ht="21" customHeight="1" x14ac:dyDescent="0.15">
      <c r="B62" s="89"/>
      <c r="C62" s="88"/>
      <c r="D62" s="88"/>
      <c r="E62" s="88"/>
      <c r="J62" s="77"/>
      <c r="K62" s="77" t="s">
        <v>159</v>
      </c>
      <c r="L62" s="105">
        <f>+P51-P52-P53-P54</f>
        <v>0</v>
      </c>
      <c r="M62" s="88"/>
      <c r="N62" s="88"/>
      <c r="O62" s="77" t="s">
        <v>160</v>
      </c>
      <c r="P62" s="105">
        <f>+P51-P52</f>
        <v>0</v>
      </c>
    </row>
    <row r="63" spans="1:16" ht="21" customHeight="1" x14ac:dyDescent="0.15">
      <c r="A63" s="517" t="s">
        <v>93</v>
      </c>
      <c r="B63" s="518"/>
      <c r="C63" s="518"/>
      <c r="D63" s="115" t="s">
        <v>153</v>
      </c>
      <c r="E63" s="88"/>
      <c r="J63" s="77"/>
      <c r="K63" s="77"/>
      <c r="L63" s="88"/>
      <c r="M63" s="88"/>
      <c r="N63" s="88"/>
      <c r="O63" s="77"/>
      <c r="P63" s="105"/>
    </row>
    <row r="64" spans="1:16" ht="21" customHeight="1" x14ac:dyDescent="0.15">
      <c r="D64" s="86" t="s">
        <v>139</v>
      </c>
      <c r="E64" s="86" t="s">
        <v>140</v>
      </c>
      <c r="F64" s="86" t="s">
        <v>141</v>
      </c>
      <c r="G64" s="86" t="s">
        <v>142</v>
      </c>
      <c r="H64" s="86" t="s">
        <v>143</v>
      </c>
      <c r="I64" s="86" t="s">
        <v>144</v>
      </c>
      <c r="J64" s="86" t="s">
        <v>145</v>
      </c>
      <c r="K64" s="86" t="s">
        <v>146</v>
      </c>
      <c r="L64" s="86" t="s">
        <v>147</v>
      </c>
      <c r="M64" s="86" t="s">
        <v>148</v>
      </c>
      <c r="N64" s="86" t="s">
        <v>149</v>
      </c>
      <c r="O64" s="86" t="s">
        <v>150</v>
      </c>
      <c r="P64" s="93" t="s">
        <v>105</v>
      </c>
    </row>
    <row r="65" spans="2:16" ht="21" customHeight="1" x14ac:dyDescent="0.15">
      <c r="B65" s="519" t="s">
        <v>102</v>
      </c>
      <c r="C65" s="520"/>
      <c r="D65" s="131">
        <f>+O57</f>
        <v>0</v>
      </c>
      <c r="E65" s="131">
        <f>+D88</f>
        <v>0</v>
      </c>
      <c r="F65" s="131">
        <f t="shared" ref="F65:H65" si="26">+E88</f>
        <v>0</v>
      </c>
      <c r="G65" s="131">
        <f t="shared" si="26"/>
        <v>0</v>
      </c>
      <c r="H65" s="131">
        <f t="shared" si="26"/>
        <v>0</v>
      </c>
      <c r="I65" s="132">
        <f>+H88</f>
        <v>0</v>
      </c>
      <c r="J65" s="132">
        <f t="shared" ref="J65:O65" si="27">+I88</f>
        <v>0</v>
      </c>
      <c r="K65" s="132">
        <f t="shared" si="27"/>
        <v>0</v>
      </c>
      <c r="L65" s="132">
        <f t="shared" si="27"/>
        <v>0</v>
      </c>
      <c r="M65" s="132">
        <f t="shared" si="27"/>
        <v>0</v>
      </c>
      <c r="N65" s="132">
        <f t="shared" si="27"/>
        <v>0</v>
      </c>
      <c r="O65" s="132">
        <f t="shared" si="27"/>
        <v>0</v>
      </c>
      <c r="P65" s="94"/>
    </row>
    <row r="66" spans="2:16" ht="21" customHeight="1" x14ac:dyDescent="0.15">
      <c r="B66" s="521" t="s">
        <v>100</v>
      </c>
      <c r="C66" s="521"/>
      <c r="D66" s="160"/>
      <c r="E66" s="160"/>
      <c r="F66" s="160"/>
      <c r="G66" s="160"/>
      <c r="H66" s="160"/>
      <c r="I66" s="160"/>
      <c r="J66" s="160"/>
      <c r="K66" s="160"/>
      <c r="L66" s="160"/>
      <c r="M66" s="160"/>
      <c r="N66" s="160"/>
      <c r="O66" s="160"/>
      <c r="P66" s="100">
        <f>SUM(D66:O66)</f>
        <v>0</v>
      </c>
    </row>
    <row r="67" spans="2:16" ht="21" customHeight="1" x14ac:dyDescent="0.15">
      <c r="B67" s="522" t="s">
        <v>94</v>
      </c>
      <c r="C67" s="106" t="s">
        <v>99</v>
      </c>
      <c r="D67" s="161"/>
      <c r="E67" s="161"/>
      <c r="F67" s="161"/>
      <c r="G67" s="161"/>
      <c r="H67" s="161"/>
      <c r="I67" s="162"/>
      <c r="J67" s="162"/>
      <c r="K67" s="162"/>
      <c r="L67" s="162"/>
      <c r="M67" s="162"/>
      <c r="N67" s="162"/>
      <c r="O67" s="162"/>
      <c r="P67" s="95">
        <f>SUM(D67:O67)</f>
        <v>0</v>
      </c>
    </row>
    <row r="68" spans="2:16" ht="21" customHeight="1" x14ac:dyDescent="0.15">
      <c r="B68" s="523"/>
      <c r="C68" s="85" t="s">
        <v>109</v>
      </c>
      <c r="D68" s="163"/>
      <c r="E68" s="163"/>
      <c r="F68" s="163"/>
      <c r="G68" s="163"/>
      <c r="H68" s="163"/>
      <c r="I68" s="164"/>
      <c r="J68" s="164"/>
      <c r="K68" s="164"/>
      <c r="L68" s="164"/>
      <c r="M68" s="164"/>
      <c r="N68" s="164"/>
      <c r="O68" s="164"/>
      <c r="P68" s="96"/>
    </row>
    <row r="69" spans="2:16" ht="21" customHeight="1" x14ac:dyDescent="0.15">
      <c r="B69" s="523"/>
      <c r="C69" s="165"/>
      <c r="D69" s="163"/>
      <c r="E69" s="163"/>
      <c r="F69" s="163"/>
      <c r="G69" s="163"/>
      <c r="H69" s="163"/>
      <c r="I69" s="164"/>
      <c r="J69" s="164"/>
      <c r="K69" s="164"/>
      <c r="L69" s="164"/>
      <c r="M69" s="164"/>
      <c r="N69" s="164"/>
      <c r="O69" s="164"/>
      <c r="P69" s="96"/>
    </row>
    <row r="70" spans="2:16" ht="21" customHeight="1" x14ac:dyDescent="0.15">
      <c r="B70" s="523"/>
      <c r="C70" s="169"/>
      <c r="D70" s="170"/>
      <c r="E70" s="170"/>
      <c r="F70" s="170"/>
      <c r="G70" s="170"/>
      <c r="H70" s="170"/>
      <c r="I70" s="171"/>
      <c r="J70" s="171"/>
      <c r="K70" s="171"/>
      <c r="L70" s="171"/>
      <c r="M70" s="171"/>
      <c r="N70" s="171"/>
      <c r="O70" s="171"/>
      <c r="P70" s="97"/>
    </row>
    <row r="71" spans="2:16" ht="18" customHeight="1" x14ac:dyDescent="0.15">
      <c r="B71" s="523"/>
      <c r="C71" s="90" t="s">
        <v>106</v>
      </c>
      <c r="D71" s="91">
        <f t="shared" ref="D71:O71" si="28">SUM(D67:D70)</f>
        <v>0</v>
      </c>
      <c r="E71" s="91">
        <f t="shared" si="28"/>
        <v>0</v>
      </c>
      <c r="F71" s="91">
        <f t="shared" si="28"/>
        <v>0</v>
      </c>
      <c r="G71" s="91">
        <f t="shared" si="28"/>
        <v>0</v>
      </c>
      <c r="H71" s="91">
        <f t="shared" si="28"/>
        <v>0</v>
      </c>
      <c r="I71" s="91">
        <f t="shared" si="28"/>
        <v>0</v>
      </c>
      <c r="J71" s="91">
        <f t="shared" si="28"/>
        <v>0</v>
      </c>
      <c r="K71" s="91">
        <f t="shared" si="28"/>
        <v>0</v>
      </c>
      <c r="L71" s="91">
        <f t="shared" si="28"/>
        <v>0</v>
      </c>
      <c r="M71" s="91">
        <f t="shared" si="28"/>
        <v>0</v>
      </c>
      <c r="N71" s="91">
        <f t="shared" si="28"/>
        <v>0</v>
      </c>
      <c r="O71" s="91">
        <f t="shared" si="28"/>
        <v>0</v>
      </c>
      <c r="P71" s="101">
        <f>SUM(D71:O71)</f>
        <v>0</v>
      </c>
    </row>
    <row r="72" spans="2:16" ht="14.25" customHeight="1" x14ac:dyDescent="0.15">
      <c r="B72" s="524"/>
      <c r="C72" s="116" t="s">
        <v>156</v>
      </c>
      <c r="D72" s="137" t="e">
        <f t="shared" ref="D72:O72" si="29">SUM(D67:D70)/D66</f>
        <v>#DIV/0!</v>
      </c>
      <c r="E72" s="137" t="e">
        <f t="shared" si="29"/>
        <v>#DIV/0!</v>
      </c>
      <c r="F72" s="137" t="e">
        <f t="shared" si="29"/>
        <v>#DIV/0!</v>
      </c>
      <c r="G72" s="137" t="e">
        <f t="shared" si="29"/>
        <v>#DIV/0!</v>
      </c>
      <c r="H72" s="137" t="e">
        <f t="shared" si="29"/>
        <v>#DIV/0!</v>
      </c>
      <c r="I72" s="138" t="e">
        <f t="shared" si="29"/>
        <v>#DIV/0!</v>
      </c>
      <c r="J72" s="138" t="e">
        <f t="shared" si="29"/>
        <v>#DIV/0!</v>
      </c>
      <c r="K72" s="138" t="e">
        <f t="shared" si="29"/>
        <v>#DIV/0!</v>
      </c>
      <c r="L72" s="138" t="e">
        <f t="shared" si="29"/>
        <v>#DIV/0!</v>
      </c>
      <c r="M72" s="138" t="e">
        <f t="shared" si="29"/>
        <v>#DIV/0!</v>
      </c>
      <c r="N72" s="138" t="e">
        <f t="shared" si="29"/>
        <v>#DIV/0!</v>
      </c>
      <c r="O72" s="138" t="e">
        <f t="shared" si="29"/>
        <v>#DIV/0!</v>
      </c>
      <c r="P72" s="98"/>
    </row>
    <row r="73" spans="2:16" ht="21" customHeight="1" x14ac:dyDescent="0.15">
      <c r="B73" s="522" t="s">
        <v>57</v>
      </c>
      <c r="C73" s="84" t="s">
        <v>95</v>
      </c>
      <c r="D73" s="161"/>
      <c r="E73" s="161"/>
      <c r="F73" s="161"/>
      <c r="G73" s="161"/>
      <c r="H73" s="161"/>
      <c r="I73" s="161"/>
      <c r="J73" s="161"/>
      <c r="K73" s="161"/>
      <c r="L73" s="161"/>
      <c r="M73" s="161"/>
      <c r="N73" s="161"/>
      <c r="O73" s="161"/>
      <c r="P73" s="95">
        <f>SUM(D73:O73)</f>
        <v>0</v>
      </c>
    </row>
    <row r="74" spans="2:16" ht="21" customHeight="1" x14ac:dyDescent="0.15">
      <c r="B74" s="523"/>
      <c r="C74" s="85" t="s">
        <v>98</v>
      </c>
      <c r="D74" s="163"/>
      <c r="E74" s="163"/>
      <c r="F74" s="163"/>
      <c r="G74" s="163"/>
      <c r="H74" s="163"/>
      <c r="I74" s="164"/>
      <c r="J74" s="164"/>
      <c r="K74" s="164"/>
      <c r="L74" s="164"/>
      <c r="M74" s="164"/>
      <c r="N74" s="164"/>
      <c r="O74" s="164"/>
      <c r="P74" s="96">
        <f>SUM(D74:O74)</f>
        <v>0</v>
      </c>
    </row>
    <row r="75" spans="2:16" ht="21" customHeight="1" x14ac:dyDescent="0.15">
      <c r="B75" s="523"/>
      <c r="C75" s="85" t="s">
        <v>97</v>
      </c>
      <c r="D75" s="163"/>
      <c r="E75" s="163"/>
      <c r="F75" s="163"/>
      <c r="G75" s="163"/>
      <c r="H75" s="163"/>
      <c r="I75" s="163"/>
      <c r="J75" s="163"/>
      <c r="K75" s="163"/>
      <c r="L75" s="163"/>
      <c r="M75" s="163"/>
      <c r="N75" s="163"/>
      <c r="O75" s="163"/>
      <c r="P75" s="96">
        <f>SUM(D75:O75)</f>
        <v>0</v>
      </c>
    </row>
    <row r="76" spans="2:16" ht="21" customHeight="1" x14ac:dyDescent="0.15">
      <c r="B76" s="523"/>
      <c r="C76" s="85" t="s">
        <v>110</v>
      </c>
      <c r="D76" s="163"/>
      <c r="E76" s="163"/>
      <c r="F76" s="163"/>
      <c r="G76" s="163"/>
      <c r="H76" s="163"/>
      <c r="I76" s="163"/>
      <c r="J76" s="163"/>
      <c r="K76" s="163"/>
      <c r="L76" s="163"/>
      <c r="M76" s="163"/>
      <c r="N76" s="163"/>
      <c r="O76" s="163"/>
      <c r="P76" s="96">
        <f>SUM(D76:O76)</f>
        <v>0</v>
      </c>
    </row>
    <row r="77" spans="2:16" ht="21" customHeight="1" x14ac:dyDescent="0.15">
      <c r="B77" s="523"/>
      <c r="C77" s="85" t="s">
        <v>10</v>
      </c>
      <c r="D77" s="130">
        <f>ROUNDDOWN(O58*$B$28/100/12,-2)+ROUNDDOWN(O60*$B$30/100/12,-2)</f>
        <v>0</v>
      </c>
      <c r="E77" s="130">
        <f>ROUNDDOWN(D89*$B$28/100/12,-2)+ROUNDDOWN(D91*$B$30/100/12,-2)</f>
        <v>0</v>
      </c>
      <c r="F77" s="130">
        <f t="shared" ref="F77:O77" si="30">ROUNDDOWN(E89*$B$28/100/12,-2)+ROUNDDOWN(E91*$B$30/100/12,-2)</f>
        <v>0</v>
      </c>
      <c r="G77" s="130">
        <f t="shared" si="30"/>
        <v>0</v>
      </c>
      <c r="H77" s="130">
        <f t="shared" si="30"/>
        <v>0</v>
      </c>
      <c r="I77" s="130">
        <f t="shared" si="30"/>
        <v>0</v>
      </c>
      <c r="J77" s="130">
        <f t="shared" si="30"/>
        <v>0</v>
      </c>
      <c r="K77" s="130">
        <f t="shared" si="30"/>
        <v>0</v>
      </c>
      <c r="L77" s="130">
        <f t="shared" si="30"/>
        <v>0</v>
      </c>
      <c r="M77" s="130">
        <f t="shared" si="30"/>
        <v>0</v>
      </c>
      <c r="N77" s="130">
        <f t="shared" si="30"/>
        <v>0</v>
      </c>
      <c r="O77" s="130">
        <f t="shared" si="30"/>
        <v>0</v>
      </c>
      <c r="P77" s="96">
        <f>SUM(D77:O77)</f>
        <v>0</v>
      </c>
    </row>
    <row r="78" spans="2:16" ht="21" customHeight="1" x14ac:dyDescent="0.15">
      <c r="B78" s="523"/>
      <c r="C78" s="166"/>
      <c r="D78" s="167"/>
      <c r="E78" s="167"/>
      <c r="F78" s="167"/>
      <c r="G78" s="167"/>
      <c r="H78" s="167"/>
      <c r="I78" s="168"/>
      <c r="J78" s="168"/>
      <c r="K78" s="168"/>
      <c r="L78" s="168"/>
      <c r="M78" s="168"/>
      <c r="N78" s="168"/>
      <c r="O78" s="168"/>
      <c r="P78" s="117"/>
    </row>
    <row r="79" spans="2:16" ht="21" customHeight="1" x14ac:dyDescent="0.15">
      <c r="B79" s="523"/>
      <c r="C79" s="169"/>
      <c r="D79" s="170"/>
      <c r="E79" s="170"/>
      <c r="F79" s="170"/>
      <c r="G79" s="170"/>
      <c r="H79" s="170"/>
      <c r="I79" s="171"/>
      <c r="J79" s="171"/>
      <c r="K79" s="171"/>
      <c r="L79" s="171"/>
      <c r="M79" s="171"/>
      <c r="N79" s="171"/>
      <c r="O79" s="171"/>
      <c r="P79" s="97"/>
    </row>
    <row r="80" spans="2:16" ht="18" customHeight="1" x14ac:dyDescent="0.15">
      <c r="B80" s="523"/>
      <c r="C80" s="102" t="s">
        <v>107</v>
      </c>
      <c r="D80" s="103">
        <f t="shared" ref="D80:O80" si="31">SUM(D73:D79)</f>
        <v>0</v>
      </c>
      <c r="E80" s="103">
        <f t="shared" si="31"/>
        <v>0</v>
      </c>
      <c r="F80" s="103">
        <f t="shared" si="31"/>
        <v>0</v>
      </c>
      <c r="G80" s="103">
        <f t="shared" si="31"/>
        <v>0</v>
      </c>
      <c r="H80" s="103">
        <f t="shared" si="31"/>
        <v>0</v>
      </c>
      <c r="I80" s="103">
        <f t="shared" si="31"/>
        <v>0</v>
      </c>
      <c r="J80" s="103">
        <f t="shared" si="31"/>
        <v>0</v>
      </c>
      <c r="K80" s="103">
        <f t="shared" si="31"/>
        <v>0</v>
      </c>
      <c r="L80" s="103">
        <f t="shared" si="31"/>
        <v>0</v>
      </c>
      <c r="M80" s="103">
        <f t="shared" si="31"/>
        <v>0</v>
      </c>
      <c r="N80" s="103">
        <f t="shared" si="31"/>
        <v>0</v>
      </c>
      <c r="O80" s="103">
        <f t="shared" si="31"/>
        <v>0</v>
      </c>
      <c r="P80" s="104">
        <f>SUM(D80:O80)</f>
        <v>0</v>
      </c>
    </row>
    <row r="81" spans="2:16" ht="14.25" customHeight="1" x14ac:dyDescent="0.15">
      <c r="B81" s="524"/>
      <c r="C81" s="116" t="s">
        <v>157</v>
      </c>
      <c r="D81" s="139" t="e">
        <f t="shared" ref="D81:O81" si="32">SUM(D73:D79)/D66</f>
        <v>#DIV/0!</v>
      </c>
      <c r="E81" s="139" t="e">
        <f t="shared" si="32"/>
        <v>#DIV/0!</v>
      </c>
      <c r="F81" s="139" t="e">
        <f t="shared" si="32"/>
        <v>#DIV/0!</v>
      </c>
      <c r="G81" s="139" t="e">
        <f t="shared" si="32"/>
        <v>#DIV/0!</v>
      </c>
      <c r="H81" s="139" t="e">
        <f t="shared" si="32"/>
        <v>#DIV/0!</v>
      </c>
      <c r="I81" s="140" t="e">
        <f t="shared" si="32"/>
        <v>#DIV/0!</v>
      </c>
      <c r="J81" s="140" t="e">
        <f t="shared" si="32"/>
        <v>#DIV/0!</v>
      </c>
      <c r="K81" s="140" t="e">
        <f t="shared" si="32"/>
        <v>#DIV/0!</v>
      </c>
      <c r="L81" s="140" t="e">
        <f t="shared" si="32"/>
        <v>#DIV/0!</v>
      </c>
      <c r="M81" s="140" t="e">
        <f t="shared" si="32"/>
        <v>#DIV/0!</v>
      </c>
      <c r="N81" s="140" t="e">
        <f t="shared" si="32"/>
        <v>#DIV/0!</v>
      </c>
      <c r="O81" s="140" t="e">
        <f t="shared" si="32"/>
        <v>#DIV/0!</v>
      </c>
      <c r="P81" s="99"/>
    </row>
    <row r="82" spans="2:16" ht="21" customHeight="1" x14ac:dyDescent="0.15">
      <c r="B82" s="525" t="s">
        <v>158</v>
      </c>
      <c r="C82" s="526"/>
      <c r="D82" s="92">
        <f t="shared" ref="D82:O82" si="33">+D66-D71-D80</f>
        <v>0</v>
      </c>
      <c r="E82" s="92">
        <f t="shared" si="33"/>
        <v>0</v>
      </c>
      <c r="F82" s="92">
        <f t="shared" si="33"/>
        <v>0</v>
      </c>
      <c r="G82" s="92">
        <f t="shared" si="33"/>
        <v>0</v>
      </c>
      <c r="H82" s="92">
        <f t="shared" si="33"/>
        <v>0</v>
      </c>
      <c r="I82" s="92">
        <f t="shared" si="33"/>
        <v>0</v>
      </c>
      <c r="J82" s="92">
        <f t="shared" si="33"/>
        <v>0</v>
      </c>
      <c r="K82" s="92">
        <f t="shared" si="33"/>
        <v>0</v>
      </c>
      <c r="L82" s="92">
        <f t="shared" si="33"/>
        <v>0</v>
      </c>
      <c r="M82" s="92">
        <f t="shared" si="33"/>
        <v>0</v>
      </c>
      <c r="N82" s="92">
        <f t="shared" si="33"/>
        <v>0</v>
      </c>
      <c r="O82" s="92">
        <f t="shared" si="33"/>
        <v>0</v>
      </c>
      <c r="P82" s="100">
        <f>SUM(D82:O82)</f>
        <v>0</v>
      </c>
    </row>
    <row r="83" spans="2:16" ht="21" customHeight="1" x14ac:dyDescent="0.15">
      <c r="B83" s="531" t="s">
        <v>96</v>
      </c>
      <c r="C83" s="531"/>
      <c r="D83" s="160"/>
      <c r="E83" s="160"/>
      <c r="F83" s="160"/>
      <c r="G83" s="160"/>
      <c r="H83" s="160"/>
      <c r="I83" s="160"/>
      <c r="J83" s="160"/>
      <c r="K83" s="160"/>
      <c r="L83" s="160"/>
      <c r="M83" s="160"/>
      <c r="N83" s="160"/>
      <c r="O83" s="160"/>
      <c r="P83" s="100">
        <f>SUM(D83:O83)</f>
        <v>0</v>
      </c>
    </row>
    <row r="84" spans="2:16" ht="21" customHeight="1" x14ac:dyDescent="0.15">
      <c r="B84" s="540" t="s">
        <v>135</v>
      </c>
      <c r="C84" s="541"/>
      <c r="D84" s="163"/>
      <c r="E84" s="163"/>
      <c r="F84" s="163"/>
      <c r="G84" s="163"/>
      <c r="H84" s="163"/>
      <c r="I84" s="163"/>
      <c r="J84" s="163"/>
      <c r="K84" s="163"/>
      <c r="L84" s="163"/>
      <c r="M84" s="163"/>
      <c r="N84" s="163"/>
      <c r="O84" s="163"/>
      <c r="P84" s="96">
        <f>SUM(D84:O84)</f>
        <v>0</v>
      </c>
    </row>
    <row r="85" spans="2:16" ht="21" customHeight="1" x14ac:dyDescent="0.15">
      <c r="B85" s="542" t="s">
        <v>136</v>
      </c>
      <c r="C85" s="543"/>
      <c r="D85" s="163"/>
      <c r="E85" s="163"/>
      <c r="F85" s="163"/>
      <c r="G85" s="163"/>
      <c r="H85" s="163"/>
      <c r="I85" s="163"/>
      <c r="J85" s="163"/>
      <c r="K85" s="163"/>
      <c r="L85" s="163"/>
      <c r="M85" s="163"/>
      <c r="N85" s="163"/>
      <c r="O85" s="163"/>
      <c r="P85" s="96">
        <f>SUM(D85:O85)</f>
        <v>0</v>
      </c>
    </row>
    <row r="86" spans="2:16" ht="21" customHeight="1" x14ac:dyDescent="0.15">
      <c r="B86" s="531" t="s">
        <v>101</v>
      </c>
      <c r="C86" s="531"/>
      <c r="D86" s="87">
        <f t="shared" ref="D86:O86" si="34">D65+D82-D83-D84-D85</f>
        <v>0</v>
      </c>
      <c r="E86" s="87">
        <f t="shared" si="34"/>
        <v>0</v>
      </c>
      <c r="F86" s="87">
        <f t="shared" si="34"/>
        <v>0</v>
      </c>
      <c r="G86" s="87">
        <f t="shared" si="34"/>
        <v>0</v>
      </c>
      <c r="H86" s="87">
        <f t="shared" si="34"/>
        <v>0</v>
      </c>
      <c r="I86" s="87">
        <f t="shared" si="34"/>
        <v>0</v>
      </c>
      <c r="J86" s="87">
        <f t="shared" si="34"/>
        <v>0</v>
      </c>
      <c r="K86" s="87">
        <f t="shared" si="34"/>
        <v>0</v>
      </c>
      <c r="L86" s="87">
        <f t="shared" si="34"/>
        <v>0</v>
      </c>
      <c r="M86" s="87">
        <f t="shared" si="34"/>
        <v>0</v>
      </c>
      <c r="N86" s="87">
        <f t="shared" si="34"/>
        <v>0</v>
      </c>
      <c r="O86" s="87">
        <f t="shared" si="34"/>
        <v>0</v>
      </c>
      <c r="P86" s="100"/>
    </row>
    <row r="87" spans="2:16" ht="21" customHeight="1" x14ac:dyDescent="0.15">
      <c r="B87" s="531" t="s">
        <v>103</v>
      </c>
      <c r="C87" s="531"/>
      <c r="D87" s="160"/>
      <c r="E87" s="160"/>
      <c r="F87" s="160"/>
      <c r="G87" s="160"/>
      <c r="H87" s="160"/>
      <c r="I87" s="172"/>
      <c r="J87" s="172"/>
      <c r="K87" s="172"/>
      <c r="L87" s="172"/>
      <c r="M87" s="172"/>
      <c r="N87" s="172"/>
      <c r="O87" s="172"/>
      <c r="P87" s="94">
        <f>SUM(D87:O87)</f>
        <v>0</v>
      </c>
    </row>
    <row r="88" spans="2:16" ht="21" customHeight="1" thickBot="1" x14ac:dyDescent="0.2">
      <c r="B88" s="515" t="s">
        <v>104</v>
      </c>
      <c r="C88" s="516"/>
      <c r="D88" s="109">
        <f t="shared" ref="D88:H88" si="35">D86+D87</f>
        <v>0</v>
      </c>
      <c r="E88" s="109">
        <f t="shared" si="35"/>
        <v>0</v>
      </c>
      <c r="F88" s="109">
        <f t="shared" si="35"/>
        <v>0</v>
      </c>
      <c r="G88" s="109">
        <f t="shared" si="35"/>
        <v>0</v>
      </c>
      <c r="H88" s="109">
        <f t="shared" si="35"/>
        <v>0</v>
      </c>
      <c r="I88" s="110">
        <f>I86+I87</f>
        <v>0</v>
      </c>
      <c r="J88" s="110">
        <f t="shared" ref="J88:O88" si="36">J86+J87</f>
        <v>0</v>
      </c>
      <c r="K88" s="110">
        <f t="shared" si="36"/>
        <v>0</v>
      </c>
      <c r="L88" s="110">
        <f t="shared" si="36"/>
        <v>0</v>
      </c>
      <c r="M88" s="110">
        <f t="shared" si="36"/>
        <v>0</v>
      </c>
      <c r="N88" s="110">
        <f t="shared" si="36"/>
        <v>0</v>
      </c>
      <c r="O88" s="110">
        <f t="shared" si="36"/>
        <v>0</v>
      </c>
      <c r="P88" s="111"/>
    </row>
    <row r="89" spans="2:16" ht="23.25" customHeight="1" thickTop="1" x14ac:dyDescent="0.15">
      <c r="B89" s="532" t="s">
        <v>137</v>
      </c>
      <c r="C89" s="533"/>
      <c r="D89" s="112">
        <f>+O58+D87-D84</f>
        <v>0</v>
      </c>
      <c r="E89" s="112">
        <f t="shared" ref="E89:O89" si="37">+D89+E87-E84</f>
        <v>0</v>
      </c>
      <c r="F89" s="112">
        <f t="shared" si="37"/>
        <v>0</v>
      </c>
      <c r="G89" s="112">
        <f t="shared" si="37"/>
        <v>0</v>
      </c>
      <c r="H89" s="112">
        <f t="shared" si="37"/>
        <v>0</v>
      </c>
      <c r="I89" s="112">
        <f t="shared" si="37"/>
        <v>0</v>
      </c>
      <c r="J89" s="112">
        <f t="shared" si="37"/>
        <v>0</v>
      </c>
      <c r="K89" s="112">
        <f t="shared" si="37"/>
        <v>0</v>
      </c>
      <c r="L89" s="112">
        <f t="shared" si="37"/>
        <v>0</v>
      </c>
      <c r="M89" s="112">
        <f t="shared" si="37"/>
        <v>0</v>
      </c>
      <c r="N89" s="112">
        <f t="shared" si="37"/>
        <v>0</v>
      </c>
      <c r="O89" s="112">
        <f t="shared" si="37"/>
        <v>0</v>
      </c>
      <c r="P89" s="113"/>
    </row>
    <row r="90" spans="2:16" ht="14.25" customHeight="1" x14ac:dyDescent="0.15">
      <c r="B90" s="538">
        <f>+B28</f>
        <v>2</v>
      </c>
      <c r="C90" s="539"/>
      <c r="D90" s="107"/>
      <c r="E90" s="107"/>
      <c r="F90" s="107"/>
      <c r="G90" s="107"/>
      <c r="H90" s="107"/>
      <c r="I90" s="107"/>
      <c r="J90" s="107"/>
      <c r="K90" s="107"/>
      <c r="L90" s="107"/>
      <c r="M90" s="107"/>
      <c r="N90" s="107"/>
      <c r="O90" s="107"/>
      <c r="P90" s="108"/>
    </row>
    <row r="91" spans="2:16" ht="23.25" customHeight="1" x14ac:dyDescent="0.15">
      <c r="B91" s="536" t="s">
        <v>138</v>
      </c>
      <c r="C91" s="537"/>
      <c r="D91" s="103">
        <f>+O60-D85</f>
        <v>0</v>
      </c>
      <c r="E91" s="103">
        <f t="shared" ref="E91:O91" si="38">+D91-E85</f>
        <v>0</v>
      </c>
      <c r="F91" s="103">
        <f t="shared" si="38"/>
        <v>0</v>
      </c>
      <c r="G91" s="103">
        <f t="shared" si="38"/>
        <v>0</v>
      </c>
      <c r="H91" s="103">
        <f t="shared" si="38"/>
        <v>0</v>
      </c>
      <c r="I91" s="103">
        <f t="shared" si="38"/>
        <v>0</v>
      </c>
      <c r="J91" s="103">
        <f t="shared" si="38"/>
        <v>0</v>
      </c>
      <c r="K91" s="103">
        <f t="shared" si="38"/>
        <v>0</v>
      </c>
      <c r="L91" s="103">
        <f t="shared" si="38"/>
        <v>0</v>
      </c>
      <c r="M91" s="103">
        <f t="shared" si="38"/>
        <v>0</v>
      </c>
      <c r="N91" s="103">
        <f t="shared" si="38"/>
        <v>0</v>
      </c>
      <c r="O91" s="103">
        <f t="shared" si="38"/>
        <v>0</v>
      </c>
      <c r="P91" s="114"/>
    </row>
    <row r="92" spans="2:16" ht="14.25" customHeight="1" x14ac:dyDescent="0.15">
      <c r="B92" s="538">
        <f>+B30</f>
        <v>2</v>
      </c>
      <c r="C92" s="539"/>
      <c r="D92" s="107"/>
      <c r="E92" s="107"/>
      <c r="F92" s="107"/>
      <c r="G92" s="107"/>
      <c r="H92" s="107"/>
      <c r="I92" s="107"/>
      <c r="J92" s="107"/>
      <c r="K92" s="107"/>
      <c r="L92" s="107"/>
      <c r="M92" s="107"/>
      <c r="N92" s="107"/>
      <c r="O92" s="107"/>
      <c r="P92" s="108"/>
    </row>
    <row r="93" spans="2:16" ht="21" customHeight="1" x14ac:dyDescent="0.15">
      <c r="B93" s="89"/>
      <c r="C93" s="88"/>
      <c r="D93" s="88"/>
      <c r="E93" s="88"/>
      <c r="J93" s="77"/>
      <c r="K93" s="77" t="s">
        <v>159</v>
      </c>
      <c r="L93" s="105">
        <f>+P82-P83-P84-P85</f>
        <v>0</v>
      </c>
      <c r="M93" s="88"/>
      <c r="N93" s="88"/>
      <c r="O93" s="77" t="s">
        <v>160</v>
      </c>
      <c r="P93" s="105">
        <f>+P82-P83</f>
        <v>0</v>
      </c>
    </row>
  </sheetData>
  <sheetProtection sheet="1" objects="1" scenarios="1"/>
  <mergeCells count="48">
    <mergeCell ref="B92:C92"/>
    <mergeCell ref="B73:B81"/>
    <mergeCell ref="B82:C82"/>
    <mergeCell ref="B83:C83"/>
    <mergeCell ref="B84:C84"/>
    <mergeCell ref="B85:C85"/>
    <mergeCell ref="B86:C86"/>
    <mergeCell ref="B87:C87"/>
    <mergeCell ref="B88:C88"/>
    <mergeCell ref="B89:C89"/>
    <mergeCell ref="B90:C90"/>
    <mergeCell ref="B91:C91"/>
    <mergeCell ref="B67:B72"/>
    <mergeCell ref="B54:C54"/>
    <mergeCell ref="B55:C55"/>
    <mergeCell ref="B56:C56"/>
    <mergeCell ref="B57:C57"/>
    <mergeCell ref="B58:C58"/>
    <mergeCell ref="B59:C59"/>
    <mergeCell ref="B60:C60"/>
    <mergeCell ref="B61:C61"/>
    <mergeCell ref="A63:C63"/>
    <mergeCell ref="B65:C65"/>
    <mergeCell ref="B66:C66"/>
    <mergeCell ref="B53:C53"/>
    <mergeCell ref="B27:C27"/>
    <mergeCell ref="B28:C28"/>
    <mergeCell ref="B29:C29"/>
    <mergeCell ref="B30:C30"/>
    <mergeCell ref="A32:C32"/>
    <mergeCell ref="B34:C34"/>
    <mergeCell ref="B35:C35"/>
    <mergeCell ref="B36:B41"/>
    <mergeCell ref="B42:B50"/>
    <mergeCell ref="B51:C51"/>
    <mergeCell ref="B52:C52"/>
    <mergeCell ref="B26:C26"/>
    <mergeCell ref="A1:C1"/>
    <mergeCell ref="B3:C3"/>
    <mergeCell ref="B4:C4"/>
    <mergeCell ref="B5:B10"/>
    <mergeCell ref="B11:B19"/>
    <mergeCell ref="B20:C20"/>
    <mergeCell ref="B21:C21"/>
    <mergeCell ref="B22:C22"/>
    <mergeCell ref="B23:C23"/>
    <mergeCell ref="B24:C24"/>
    <mergeCell ref="B25:C25"/>
  </mergeCells>
  <phoneticPr fontId="1"/>
  <pageMargins left="0.7" right="0.7" top="0.75" bottom="0.75" header="0.3" footer="0.3"/>
  <pageSetup paperSize="9" scale="85" orientation="landscape" r:id="rId1"/>
  <rowBreaks count="2" manualBreakCount="2">
    <brk id="31" max="16383" man="1"/>
    <brk id="6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3"/>
  <sheetViews>
    <sheetView zoomScale="90" zoomScaleNormal="90" zoomScaleSheetLayoutView="90" workbookViewId="0">
      <selection sqref="A1:C1"/>
    </sheetView>
  </sheetViews>
  <sheetFormatPr defaultRowHeight="13.5" x14ac:dyDescent="0.15"/>
  <cols>
    <col min="1" max="1" width="2" style="1" customWidth="1"/>
    <col min="2" max="2" width="3.125" style="82" customWidth="1"/>
    <col min="3" max="3" width="16" style="83" customWidth="1"/>
    <col min="4" max="8" width="9.875" customWidth="1"/>
    <col min="9" max="15" width="9.875" style="1" customWidth="1"/>
    <col min="16" max="16" width="9.875" customWidth="1"/>
    <col min="17" max="17" width="1.25" customWidth="1"/>
  </cols>
  <sheetData>
    <row r="1" spans="1:16" ht="21.75" customHeight="1" x14ac:dyDescent="0.15">
      <c r="A1" s="517" t="s">
        <v>93</v>
      </c>
      <c r="B1" s="518"/>
      <c r="C1" s="518"/>
      <c r="D1" s="115" t="s">
        <v>151</v>
      </c>
    </row>
    <row r="2" spans="1:16" s="1" customFormat="1" ht="21" customHeight="1" x14ac:dyDescent="0.15">
      <c r="B2" s="82"/>
      <c r="C2" s="83"/>
      <c r="D2" s="86" t="s">
        <v>111</v>
      </c>
      <c r="E2" s="86" t="s">
        <v>112</v>
      </c>
      <c r="F2" s="86" t="s">
        <v>113</v>
      </c>
      <c r="G2" s="86" t="s">
        <v>114</v>
      </c>
      <c r="H2" s="86" t="s">
        <v>115</v>
      </c>
      <c r="I2" s="86" t="s">
        <v>116</v>
      </c>
      <c r="J2" s="86" t="s">
        <v>117</v>
      </c>
      <c r="K2" s="86" t="s">
        <v>118</v>
      </c>
      <c r="L2" s="86" t="s">
        <v>119</v>
      </c>
      <c r="M2" s="86" t="s">
        <v>120</v>
      </c>
      <c r="N2" s="86" t="s">
        <v>121</v>
      </c>
      <c r="O2" s="86" t="s">
        <v>122</v>
      </c>
      <c r="P2" s="93" t="s">
        <v>105</v>
      </c>
    </row>
    <row r="3" spans="1:16" s="1" customFormat="1" ht="21" customHeight="1" x14ac:dyDescent="0.15">
      <c r="B3" s="519" t="s">
        <v>102</v>
      </c>
      <c r="C3" s="520"/>
      <c r="D3" s="126">
        <v>600000</v>
      </c>
      <c r="E3" s="131">
        <f>+D26</f>
        <v>600000</v>
      </c>
      <c r="F3" s="131">
        <f t="shared" ref="F3:H3" si="0">+E26</f>
        <v>603900</v>
      </c>
      <c r="G3" s="131">
        <f t="shared" si="0"/>
        <v>607500</v>
      </c>
      <c r="H3" s="131">
        <f t="shared" si="0"/>
        <v>601000</v>
      </c>
      <c r="I3" s="132">
        <f>+H26</f>
        <v>614500</v>
      </c>
      <c r="J3" s="132">
        <f t="shared" ref="J3:O3" si="1">+I26</f>
        <v>678000</v>
      </c>
      <c r="K3" s="132">
        <f t="shared" si="1"/>
        <v>741500</v>
      </c>
      <c r="L3" s="132">
        <f t="shared" si="1"/>
        <v>805000</v>
      </c>
      <c r="M3" s="132">
        <f t="shared" si="1"/>
        <v>868500</v>
      </c>
      <c r="N3" s="132">
        <f t="shared" si="1"/>
        <v>932000</v>
      </c>
      <c r="O3" s="132">
        <f t="shared" si="1"/>
        <v>995500</v>
      </c>
      <c r="P3" s="94"/>
    </row>
    <row r="4" spans="1:16" s="1" customFormat="1" ht="21" customHeight="1" x14ac:dyDescent="0.15">
      <c r="B4" s="521" t="s">
        <v>100</v>
      </c>
      <c r="C4" s="521"/>
      <c r="D4" s="126">
        <v>0</v>
      </c>
      <c r="E4" s="126">
        <v>600000</v>
      </c>
      <c r="F4" s="126">
        <v>650000</v>
      </c>
      <c r="G4" s="126">
        <v>700000</v>
      </c>
      <c r="H4" s="126">
        <v>750000</v>
      </c>
      <c r="I4" s="126">
        <v>800000</v>
      </c>
      <c r="J4" s="126">
        <v>800000</v>
      </c>
      <c r="K4" s="126">
        <v>800000</v>
      </c>
      <c r="L4" s="126">
        <v>800000</v>
      </c>
      <c r="M4" s="126">
        <v>800000</v>
      </c>
      <c r="N4" s="126">
        <v>800000</v>
      </c>
      <c r="O4" s="126">
        <v>800000</v>
      </c>
      <c r="P4" s="100">
        <f>SUM(D4:O4)</f>
        <v>8300000</v>
      </c>
    </row>
    <row r="5" spans="1:16" ht="21" customHeight="1" x14ac:dyDescent="0.15">
      <c r="B5" s="522" t="s">
        <v>94</v>
      </c>
      <c r="C5" s="106" t="s">
        <v>99</v>
      </c>
      <c r="D5" s="118">
        <v>250000</v>
      </c>
      <c r="E5" s="118">
        <v>250000</v>
      </c>
      <c r="F5" s="118">
        <v>250000</v>
      </c>
      <c r="G5" s="118">
        <v>250000</v>
      </c>
      <c r="H5" s="118">
        <v>250000</v>
      </c>
      <c r="I5" s="119">
        <v>250000</v>
      </c>
      <c r="J5" s="119">
        <v>250000</v>
      </c>
      <c r="K5" s="119">
        <v>250000</v>
      </c>
      <c r="L5" s="119">
        <v>250000</v>
      </c>
      <c r="M5" s="119">
        <v>250000</v>
      </c>
      <c r="N5" s="119">
        <v>250000</v>
      </c>
      <c r="O5" s="119">
        <v>250000</v>
      </c>
      <c r="P5" s="95">
        <f>SUM(D5:O5)</f>
        <v>3000000</v>
      </c>
    </row>
    <row r="6" spans="1:16" ht="21" customHeight="1" x14ac:dyDescent="0.15">
      <c r="B6" s="523"/>
      <c r="C6" s="129" t="s">
        <v>109</v>
      </c>
      <c r="D6" s="120"/>
      <c r="E6" s="120"/>
      <c r="F6" s="120"/>
      <c r="G6" s="120"/>
      <c r="H6" s="120"/>
      <c r="I6" s="121"/>
      <c r="J6" s="121"/>
      <c r="K6" s="121"/>
      <c r="L6" s="121"/>
      <c r="M6" s="121"/>
      <c r="N6" s="121"/>
      <c r="O6" s="121"/>
      <c r="P6" s="96"/>
    </row>
    <row r="7" spans="1:16" ht="21" customHeight="1" x14ac:dyDescent="0.15">
      <c r="B7" s="523"/>
      <c r="C7" s="133"/>
      <c r="D7" s="120"/>
      <c r="E7" s="120"/>
      <c r="F7" s="120"/>
      <c r="G7" s="120"/>
      <c r="H7" s="120"/>
      <c r="I7" s="121"/>
      <c r="J7" s="121"/>
      <c r="K7" s="121"/>
      <c r="L7" s="121"/>
      <c r="M7" s="121"/>
      <c r="N7" s="121"/>
      <c r="O7" s="121"/>
      <c r="P7" s="96"/>
    </row>
    <row r="8" spans="1:16" ht="21" customHeight="1" x14ac:dyDescent="0.15">
      <c r="B8" s="523"/>
      <c r="C8" s="133"/>
      <c r="D8" s="120"/>
      <c r="E8" s="120"/>
      <c r="F8" s="120"/>
      <c r="G8" s="120"/>
      <c r="H8" s="120"/>
      <c r="I8" s="121"/>
      <c r="J8" s="121"/>
      <c r="K8" s="121"/>
      <c r="L8" s="121"/>
      <c r="M8" s="121"/>
      <c r="N8" s="121"/>
      <c r="O8" s="121"/>
      <c r="P8" s="96"/>
    </row>
    <row r="9" spans="1:16" s="1" customFormat="1" ht="18" customHeight="1" x14ac:dyDescent="0.15">
      <c r="B9" s="523"/>
      <c r="C9" s="90" t="s">
        <v>106</v>
      </c>
      <c r="D9" s="91">
        <f t="shared" ref="D9:O9" si="2">SUM(D5:D8)</f>
        <v>250000</v>
      </c>
      <c r="E9" s="91">
        <f t="shared" si="2"/>
        <v>250000</v>
      </c>
      <c r="F9" s="91">
        <f t="shared" si="2"/>
        <v>250000</v>
      </c>
      <c r="G9" s="91">
        <f t="shared" si="2"/>
        <v>250000</v>
      </c>
      <c r="H9" s="91">
        <f t="shared" si="2"/>
        <v>250000</v>
      </c>
      <c r="I9" s="91">
        <f t="shared" si="2"/>
        <v>250000</v>
      </c>
      <c r="J9" s="91">
        <f t="shared" si="2"/>
        <v>250000</v>
      </c>
      <c r="K9" s="91">
        <f t="shared" si="2"/>
        <v>250000</v>
      </c>
      <c r="L9" s="91">
        <f t="shared" si="2"/>
        <v>250000</v>
      </c>
      <c r="M9" s="91">
        <f t="shared" si="2"/>
        <v>250000</v>
      </c>
      <c r="N9" s="91">
        <f t="shared" si="2"/>
        <v>250000</v>
      </c>
      <c r="O9" s="91">
        <f t="shared" si="2"/>
        <v>250000</v>
      </c>
      <c r="P9" s="101">
        <f>SUM(D9:O9)</f>
        <v>3000000</v>
      </c>
    </row>
    <row r="10" spans="1:16" s="1" customFormat="1" ht="14.25" customHeight="1" x14ac:dyDescent="0.15">
      <c r="B10" s="524"/>
      <c r="C10" s="116" t="s">
        <v>154</v>
      </c>
      <c r="D10" s="137" t="e">
        <f t="shared" ref="D10:O10" si="3">SUM(D5:D8)/D4</f>
        <v>#DIV/0!</v>
      </c>
      <c r="E10" s="137">
        <f t="shared" si="3"/>
        <v>0.41666666666666669</v>
      </c>
      <c r="F10" s="137">
        <f t="shared" si="3"/>
        <v>0.38461538461538464</v>
      </c>
      <c r="G10" s="137">
        <f t="shared" si="3"/>
        <v>0.35714285714285715</v>
      </c>
      <c r="H10" s="137">
        <f t="shared" si="3"/>
        <v>0.33333333333333331</v>
      </c>
      <c r="I10" s="138">
        <f t="shared" si="3"/>
        <v>0.3125</v>
      </c>
      <c r="J10" s="138">
        <f t="shared" si="3"/>
        <v>0.3125</v>
      </c>
      <c r="K10" s="138">
        <f t="shared" si="3"/>
        <v>0.3125</v>
      </c>
      <c r="L10" s="138">
        <f t="shared" si="3"/>
        <v>0.3125</v>
      </c>
      <c r="M10" s="138">
        <f t="shared" si="3"/>
        <v>0.3125</v>
      </c>
      <c r="N10" s="138">
        <f t="shared" si="3"/>
        <v>0.3125</v>
      </c>
      <c r="O10" s="138">
        <f t="shared" si="3"/>
        <v>0.3125</v>
      </c>
      <c r="P10" s="98"/>
    </row>
    <row r="11" spans="1:16" ht="21" customHeight="1" x14ac:dyDescent="0.15">
      <c r="B11" s="522" t="s">
        <v>57</v>
      </c>
      <c r="C11" s="106" t="s">
        <v>95</v>
      </c>
      <c r="D11" s="118">
        <v>200000</v>
      </c>
      <c r="E11" s="118">
        <v>200000</v>
      </c>
      <c r="F11" s="118">
        <v>200000</v>
      </c>
      <c r="G11" s="118">
        <v>200000</v>
      </c>
      <c r="H11" s="118">
        <v>200000</v>
      </c>
      <c r="I11" s="118">
        <v>200000</v>
      </c>
      <c r="J11" s="118">
        <v>200000</v>
      </c>
      <c r="K11" s="118">
        <v>200000</v>
      </c>
      <c r="L11" s="118">
        <v>200000</v>
      </c>
      <c r="M11" s="118">
        <v>200000</v>
      </c>
      <c r="N11" s="118">
        <v>200000</v>
      </c>
      <c r="O11" s="118">
        <v>200000</v>
      </c>
      <c r="P11" s="95">
        <f>SUM(D11:O11)</f>
        <v>2400000</v>
      </c>
    </row>
    <row r="12" spans="1:16" ht="21" customHeight="1" x14ac:dyDescent="0.15">
      <c r="B12" s="523"/>
      <c r="C12" s="129" t="s">
        <v>98</v>
      </c>
      <c r="D12" s="120">
        <v>50000</v>
      </c>
      <c r="E12" s="120">
        <v>50000</v>
      </c>
      <c r="F12" s="120">
        <v>50000</v>
      </c>
      <c r="G12" s="120">
        <v>50000</v>
      </c>
      <c r="H12" s="120">
        <v>50000</v>
      </c>
      <c r="I12" s="121">
        <v>50000</v>
      </c>
      <c r="J12" s="121">
        <v>50000</v>
      </c>
      <c r="K12" s="121">
        <v>50000</v>
      </c>
      <c r="L12" s="121">
        <v>50000</v>
      </c>
      <c r="M12" s="121">
        <v>50000</v>
      </c>
      <c r="N12" s="121">
        <v>50000</v>
      </c>
      <c r="O12" s="121">
        <v>50000</v>
      </c>
      <c r="P12" s="96">
        <f>SUM(D12:O12)</f>
        <v>600000</v>
      </c>
    </row>
    <row r="13" spans="1:16" ht="21" customHeight="1" x14ac:dyDescent="0.15">
      <c r="B13" s="523"/>
      <c r="C13" s="129" t="s">
        <v>97</v>
      </c>
      <c r="D13" s="120">
        <v>20000</v>
      </c>
      <c r="E13" s="120">
        <v>20000</v>
      </c>
      <c r="F13" s="120">
        <v>20000</v>
      </c>
      <c r="G13" s="120">
        <v>20000</v>
      </c>
      <c r="H13" s="120">
        <v>20000</v>
      </c>
      <c r="I13" s="121">
        <v>20000</v>
      </c>
      <c r="J13" s="121">
        <v>20000</v>
      </c>
      <c r="K13" s="121">
        <v>20000</v>
      </c>
      <c r="L13" s="121">
        <v>20000</v>
      </c>
      <c r="M13" s="121">
        <v>20000</v>
      </c>
      <c r="N13" s="121">
        <v>20000</v>
      </c>
      <c r="O13" s="121">
        <v>20000</v>
      </c>
      <c r="P13" s="96">
        <f>SUM(D13:O13)</f>
        <v>240000</v>
      </c>
    </row>
    <row r="14" spans="1:16" s="1" customFormat="1" ht="21" customHeight="1" x14ac:dyDescent="0.15">
      <c r="B14" s="523"/>
      <c r="C14" s="129" t="s">
        <v>110</v>
      </c>
      <c r="D14" s="120">
        <v>40000</v>
      </c>
      <c r="E14" s="120">
        <v>50000</v>
      </c>
      <c r="F14" s="120">
        <v>50000</v>
      </c>
      <c r="G14" s="120">
        <v>60000</v>
      </c>
      <c r="H14" s="120">
        <v>60000</v>
      </c>
      <c r="I14" s="121">
        <v>60000</v>
      </c>
      <c r="J14" s="121">
        <v>60000</v>
      </c>
      <c r="K14" s="121">
        <v>60000</v>
      </c>
      <c r="L14" s="121">
        <v>60000</v>
      </c>
      <c r="M14" s="121">
        <v>60000</v>
      </c>
      <c r="N14" s="121">
        <v>60000</v>
      </c>
      <c r="O14" s="121">
        <v>60000</v>
      </c>
      <c r="P14" s="96">
        <f>SUM(D14:O14)</f>
        <v>680000</v>
      </c>
    </row>
    <row r="15" spans="1:16" ht="21" customHeight="1" x14ac:dyDescent="0.15">
      <c r="B15" s="523"/>
      <c r="C15" s="129" t="s">
        <v>108</v>
      </c>
      <c r="D15" s="130"/>
      <c r="E15" s="130">
        <f>ROUNDDOWN(D27*$B$28/100/12,-2)+ROUNDDOWN(D29*$B$30/100/12,-2)</f>
        <v>6100</v>
      </c>
      <c r="F15" s="130">
        <f t="shared" ref="F15:O15" si="4">ROUNDDOWN(E27*$B$28/100/12,-2)+ROUNDDOWN(E29*$B$30/100/12,-2)</f>
        <v>6400</v>
      </c>
      <c r="G15" s="130">
        <f t="shared" si="4"/>
        <v>6500</v>
      </c>
      <c r="H15" s="130">
        <f t="shared" si="4"/>
        <v>6500</v>
      </c>
      <c r="I15" s="130">
        <f t="shared" si="4"/>
        <v>6500</v>
      </c>
      <c r="J15" s="130">
        <f t="shared" si="4"/>
        <v>6500</v>
      </c>
      <c r="K15" s="130">
        <f t="shared" si="4"/>
        <v>6500</v>
      </c>
      <c r="L15" s="130">
        <f t="shared" si="4"/>
        <v>6500</v>
      </c>
      <c r="M15" s="130">
        <f t="shared" si="4"/>
        <v>6500</v>
      </c>
      <c r="N15" s="130">
        <f t="shared" si="4"/>
        <v>6500</v>
      </c>
      <c r="O15" s="130">
        <f t="shared" si="4"/>
        <v>6500</v>
      </c>
      <c r="P15" s="96">
        <f>SUM(D15:O15)</f>
        <v>71000</v>
      </c>
    </row>
    <row r="16" spans="1:16" s="1" customFormat="1" ht="21" customHeight="1" x14ac:dyDescent="0.15">
      <c r="B16" s="523"/>
      <c r="C16" s="134"/>
      <c r="D16" s="122"/>
      <c r="E16" s="122"/>
      <c r="F16" s="122"/>
      <c r="G16" s="122"/>
      <c r="H16" s="122"/>
      <c r="I16" s="123"/>
      <c r="J16" s="123"/>
      <c r="K16" s="123"/>
      <c r="L16" s="123"/>
      <c r="M16" s="123"/>
      <c r="N16" s="123"/>
      <c r="O16" s="123"/>
      <c r="P16" s="117"/>
    </row>
    <row r="17" spans="1:16" ht="21" customHeight="1" x14ac:dyDescent="0.15">
      <c r="B17" s="523"/>
      <c r="C17" s="135"/>
      <c r="D17" s="124"/>
      <c r="E17" s="124"/>
      <c r="F17" s="124"/>
      <c r="G17" s="124"/>
      <c r="H17" s="124"/>
      <c r="I17" s="125"/>
      <c r="J17" s="125"/>
      <c r="K17" s="125"/>
      <c r="L17" s="125"/>
      <c r="M17" s="125"/>
      <c r="N17" s="125"/>
      <c r="O17" s="125"/>
      <c r="P17" s="97"/>
    </row>
    <row r="18" spans="1:16" s="1" customFormat="1" ht="18" customHeight="1" x14ac:dyDescent="0.15">
      <c r="B18" s="523"/>
      <c r="C18" s="102" t="s">
        <v>107</v>
      </c>
      <c r="D18" s="103">
        <f t="shared" ref="D18:O18" si="5">SUM(D11:D17)</f>
        <v>310000</v>
      </c>
      <c r="E18" s="103">
        <f t="shared" si="5"/>
        <v>326100</v>
      </c>
      <c r="F18" s="103">
        <f t="shared" si="5"/>
        <v>326400</v>
      </c>
      <c r="G18" s="103">
        <f t="shared" si="5"/>
        <v>336500</v>
      </c>
      <c r="H18" s="103">
        <f t="shared" si="5"/>
        <v>336500</v>
      </c>
      <c r="I18" s="103">
        <f t="shared" si="5"/>
        <v>336500</v>
      </c>
      <c r="J18" s="103">
        <f t="shared" si="5"/>
        <v>336500</v>
      </c>
      <c r="K18" s="103">
        <f t="shared" si="5"/>
        <v>336500</v>
      </c>
      <c r="L18" s="103">
        <f t="shared" si="5"/>
        <v>336500</v>
      </c>
      <c r="M18" s="103">
        <f t="shared" si="5"/>
        <v>336500</v>
      </c>
      <c r="N18" s="103">
        <f t="shared" si="5"/>
        <v>336500</v>
      </c>
      <c r="O18" s="103">
        <f t="shared" si="5"/>
        <v>336500</v>
      </c>
      <c r="P18" s="104">
        <f>SUM(D18:O18)</f>
        <v>3991000</v>
      </c>
    </row>
    <row r="19" spans="1:16" s="1" customFormat="1" ht="14.25" customHeight="1" x14ac:dyDescent="0.15">
      <c r="B19" s="524"/>
      <c r="C19" s="116" t="s">
        <v>155</v>
      </c>
      <c r="D19" s="139" t="e">
        <f t="shared" ref="D19:O19" si="6">SUM(D11:D17)/D4</f>
        <v>#DIV/0!</v>
      </c>
      <c r="E19" s="139">
        <f t="shared" si="6"/>
        <v>0.54349999999999998</v>
      </c>
      <c r="F19" s="139">
        <f t="shared" si="6"/>
        <v>0.50215384615384617</v>
      </c>
      <c r="G19" s="139">
        <f t="shared" si="6"/>
        <v>0.48071428571428571</v>
      </c>
      <c r="H19" s="139">
        <f t="shared" si="6"/>
        <v>0.44866666666666666</v>
      </c>
      <c r="I19" s="140">
        <f t="shared" si="6"/>
        <v>0.42062500000000003</v>
      </c>
      <c r="J19" s="140">
        <f t="shared" si="6"/>
        <v>0.42062500000000003</v>
      </c>
      <c r="K19" s="140">
        <f t="shared" si="6"/>
        <v>0.42062500000000003</v>
      </c>
      <c r="L19" s="140">
        <f t="shared" si="6"/>
        <v>0.42062500000000003</v>
      </c>
      <c r="M19" s="140">
        <f t="shared" si="6"/>
        <v>0.42062500000000003</v>
      </c>
      <c r="N19" s="140">
        <f t="shared" si="6"/>
        <v>0.42062500000000003</v>
      </c>
      <c r="O19" s="140">
        <f t="shared" si="6"/>
        <v>0.42062500000000003</v>
      </c>
      <c r="P19" s="99"/>
    </row>
    <row r="20" spans="1:16" s="1" customFormat="1" ht="21" customHeight="1" x14ac:dyDescent="0.15">
      <c r="B20" s="525" t="s">
        <v>158</v>
      </c>
      <c r="C20" s="526"/>
      <c r="D20" s="92">
        <f t="shared" ref="D20:O20" si="7">+D4-D9-D18</f>
        <v>-560000</v>
      </c>
      <c r="E20" s="92">
        <f t="shared" si="7"/>
        <v>23900</v>
      </c>
      <c r="F20" s="92">
        <f t="shared" si="7"/>
        <v>73600</v>
      </c>
      <c r="G20" s="92">
        <f t="shared" si="7"/>
        <v>113500</v>
      </c>
      <c r="H20" s="92">
        <f t="shared" si="7"/>
        <v>163500</v>
      </c>
      <c r="I20" s="92">
        <f t="shared" si="7"/>
        <v>213500</v>
      </c>
      <c r="J20" s="92">
        <f t="shared" si="7"/>
        <v>213500</v>
      </c>
      <c r="K20" s="92">
        <f t="shared" si="7"/>
        <v>213500</v>
      </c>
      <c r="L20" s="92">
        <f t="shared" si="7"/>
        <v>213500</v>
      </c>
      <c r="M20" s="92">
        <f t="shared" si="7"/>
        <v>213500</v>
      </c>
      <c r="N20" s="92">
        <f t="shared" si="7"/>
        <v>213500</v>
      </c>
      <c r="O20" s="92">
        <f t="shared" si="7"/>
        <v>213500</v>
      </c>
      <c r="P20" s="100">
        <f>SUM(D20:O20)</f>
        <v>1309000</v>
      </c>
    </row>
    <row r="21" spans="1:16" ht="21" customHeight="1" x14ac:dyDescent="0.15">
      <c r="B21" s="521" t="s">
        <v>96</v>
      </c>
      <c r="C21" s="521"/>
      <c r="D21" s="126">
        <v>150000</v>
      </c>
      <c r="E21" s="126">
        <v>150000</v>
      </c>
      <c r="F21" s="126">
        <v>150000</v>
      </c>
      <c r="G21" s="126">
        <v>150000</v>
      </c>
      <c r="H21" s="126">
        <v>150000</v>
      </c>
      <c r="I21" s="126">
        <v>150000</v>
      </c>
      <c r="J21" s="126">
        <v>150000</v>
      </c>
      <c r="K21" s="126">
        <v>150000</v>
      </c>
      <c r="L21" s="126">
        <v>150000</v>
      </c>
      <c r="M21" s="126">
        <v>150000</v>
      </c>
      <c r="N21" s="126">
        <v>150000</v>
      </c>
      <c r="O21" s="126">
        <v>150000</v>
      </c>
      <c r="P21" s="100">
        <f>SUM(D21:O21)</f>
        <v>1800000</v>
      </c>
    </row>
    <row r="22" spans="1:16" s="1" customFormat="1" ht="21" customHeight="1" x14ac:dyDescent="0.15">
      <c r="B22" s="527" t="s">
        <v>135</v>
      </c>
      <c r="C22" s="528"/>
      <c r="D22" s="120"/>
      <c r="E22" s="120"/>
      <c r="F22" s="120"/>
      <c r="G22" s="120"/>
      <c r="H22" s="120"/>
      <c r="I22" s="121"/>
      <c r="J22" s="121"/>
      <c r="K22" s="121"/>
      <c r="L22" s="121"/>
      <c r="M22" s="121"/>
      <c r="N22" s="121"/>
      <c r="O22" s="121"/>
      <c r="P22" s="96">
        <f>SUM(D22:O22)</f>
        <v>0</v>
      </c>
    </row>
    <row r="23" spans="1:16" s="1" customFormat="1" ht="21" customHeight="1" x14ac:dyDescent="0.15">
      <c r="B23" s="529" t="s">
        <v>136</v>
      </c>
      <c r="C23" s="530"/>
      <c r="D23" s="120"/>
      <c r="E23" s="120"/>
      <c r="F23" s="120"/>
      <c r="G23" s="120"/>
      <c r="H23" s="120"/>
      <c r="I23" s="121"/>
      <c r="J23" s="121"/>
      <c r="K23" s="121"/>
      <c r="L23" s="121"/>
      <c r="M23" s="121"/>
      <c r="N23" s="121"/>
      <c r="O23" s="121"/>
      <c r="P23" s="96">
        <f>SUM(D23:O23)</f>
        <v>0</v>
      </c>
    </row>
    <row r="24" spans="1:16" ht="21" customHeight="1" x14ac:dyDescent="0.15">
      <c r="B24" s="531" t="s">
        <v>101</v>
      </c>
      <c r="C24" s="531"/>
      <c r="D24" s="87">
        <f t="shared" ref="D24:O24" si="8">D3+D20-D21-D22-D23</f>
        <v>-110000</v>
      </c>
      <c r="E24" s="87">
        <f t="shared" si="8"/>
        <v>473900</v>
      </c>
      <c r="F24" s="87">
        <f t="shared" si="8"/>
        <v>527500</v>
      </c>
      <c r="G24" s="87">
        <f t="shared" si="8"/>
        <v>571000</v>
      </c>
      <c r="H24" s="87">
        <f t="shared" si="8"/>
        <v>614500</v>
      </c>
      <c r="I24" s="87">
        <f t="shared" si="8"/>
        <v>678000</v>
      </c>
      <c r="J24" s="87">
        <f t="shared" si="8"/>
        <v>741500</v>
      </c>
      <c r="K24" s="87">
        <f t="shared" si="8"/>
        <v>805000</v>
      </c>
      <c r="L24" s="87">
        <f t="shared" si="8"/>
        <v>868500</v>
      </c>
      <c r="M24" s="87">
        <f t="shared" si="8"/>
        <v>932000</v>
      </c>
      <c r="N24" s="87">
        <f t="shared" si="8"/>
        <v>995500</v>
      </c>
      <c r="O24" s="87">
        <f t="shared" si="8"/>
        <v>1059000</v>
      </c>
      <c r="P24" s="100"/>
    </row>
    <row r="25" spans="1:16" ht="21" customHeight="1" x14ac:dyDescent="0.15">
      <c r="B25" s="521" t="s">
        <v>103</v>
      </c>
      <c r="C25" s="521"/>
      <c r="D25" s="126">
        <v>710000</v>
      </c>
      <c r="E25" s="126">
        <v>130000</v>
      </c>
      <c r="F25" s="126">
        <v>80000</v>
      </c>
      <c r="G25" s="126">
        <v>30000</v>
      </c>
      <c r="H25" s="126"/>
      <c r="I25" s="127"/>
      <c r="J25" s="127"/>
      <c r="K25" s="127"/>
      <c r="L25" s="127"/>
      <c r="M25" s="127"/>
      <c r="N25" s="127"/>
      <c r="O25" s="127"/>
      <c r="P25" s="100">
        <f>SUM(D25:O25)</f>
        <v>950000</v>
      </c>
    </row>
    <row r="26" spans="1:16" ht="21" customHeight="1" thickBot="1" x14ac:dyDescent="0.2">
      <c r="B26" s="515" t="s">
        <v>104</v>
      </c>
      <c r="C26" s="516"/>
      <c r="D26" s="109">
        <f>D24+D25</f>
        <v>600000</v>
      </c>
      <c r="E26" s="109">
        <f t="shared" ref="E26:H26" si="9">E24+E25</f>
        <v>603900</v>
      </c>
      <c r="F26" s="109">
        <f t="shared" si="9"/>
        <v>607500</v>
      </c>
      <c r="G26" s="109">
        <f t="shared" si="9"/>
        <v>601000</v>
      </c>
      <c r="H26" s="109">
        <f t="shared" si="9"/>
        <v>614500</v>
      </c>
      <c r="I26" s="110">
        <f>I24+I25</f>
        <v>678000</v>
      </c>
      <c r="J26" s="110">
        <f t="shared" ref="J26:O26" si="10">J24+J25</f>
        <v>741500</v>
      </c>
      <c r="K26" s="110">
        <f t="shared" si="10"/>
        <v>805000</v>
      </c>
      <c r="L26" s="110">
        <f t="shared" si="10"/>
        <v>868500</v>
      </c>
      <c r="M26" s="110">
        <f t="shared" si="10"/>
        <v>932000</v>
      </c>
      <c r="N26" s="110">
        <f t="shared" si="10"/>
        <v>995500</v>
      </c>
      <c r="O26" s="110">
        <f t="shared" si="10"/>
        <v>1059000</v>
      </c>
      <c r="P26" s="111"/>
    </row>
    <row r="27" spans="1:16" s="1" customFormat="1" ht="23.25" customHeight="1" thickTop="1" x14ac:dyDescent="0.15">
      <c r="B27" s="532" t="s">
        <v>137</v>
      </c>
      <c r="C27" s="533"/>
      <c r="D27" s="112">
        <f>+D25</f>
        <v>710000</v>
      </c>
      <c r="E27" s="112">
        <f t="shared" ref="E27:O27" si="11">+D27+E25-E22</f>
        <v>840000</v>
      </c>
      <c r="F27" s="112">
        <f t="shared" si="11"/>
        <v>920000</v>
      </c>
      <c r="G27" s="112">
        <f t="shared" si="11"/>
        <v>950000</v>
      </c>
      <c r="H27" s="112">
        <f t="shared" si="11"/>
        <v>950000</v>
      </c>
      <c r="I27" s="112">
        <f t="shared" si="11"/>
        <v>950000</v>
      </c>
      <c r="J27" s="112">
        <f t="shared" si="11"/>
        <v>950000</v>
      </c>
      <c r="K27" s="112">
        <f t="shared" si="11"/>
        <v>950000</v>
      </c>
      <c r="L27" s="112">
        <f t="shared" si="11"/>
        <v>950000</v>
      </c>
      <c r="M27" s="112">
        <f t="shared" si="11"/>
        <v>950000</v>
      </c>
      <c r="N27" s="112">
        <f t="shared" si="11"/>
        <v>950000</v>
      </c>
      <c r="O27" s="112">
        <f t="shared" si="11"/>
        <v>950000</v>
      </c>
      <c r="P27" s="113"/>
    </row>
    <row r="28" spans="1:16" s="1" customFormat="1" ht="14.25" customHeight="1" x14ac:dyDescent="0.15">
      <c r="B28" s="544">
        <v>2</v>
      </c>
      <c r="C28" s="545"/>
      <c r="D28" s="107"/>
      <c r="E28" s="107"/>
      <c r="F28" s="107"/>
      <c r="G28" s="107"/>
      <c r="H28" s="107"/>
      <c r="I28" s="107"/>
      <c r="J28" s="107"/>
      <c r="K28" s="107"/>
      <c r="L28" s="107"/>
      <c r="M28" s="107"/>
      <c r="N28" s="107"/>
      <c r="O28" s="107"/>
      <c r="P28" s="108"/>
    </row>
    <row r="29" spans="1:16" s="1" customFormat="1" ht="23.25" customHeight="1" x14ac:dyDescent="0.15">
      <c r="B29" s="536" t="s">
        <v>138</v>
      </c>
      <c r="C29" s="537"/>
      <c r="D29" s="128">
        <v>3000000</v>
      </c>
      <c r="E29" s="103">
        <f t="shared" ref="E29:O29" si="12">+D29-E23</f>
        <v>3000000</v>
      </c>
      <c r="F29" s="103">
        <f t="shared" si="12"/>
        <v>3000000</v>
      </c>
      <c r="G29" s="103">
        <f t="shared" si="12"/>
        <v>3000000</v>
      </c>
      <c r="H29" s="103">
        <f t="shared" si="12"/>
        <v>3000000</v>
      </c>
      <c r="I29" s="103">
        <f t="shared" si="12"/>
        <v>3000000</v>
      </c>
      <c r="J29" s="103">
        <f t="shared" si="12"/>
        <v>3000000</v>
      </c>
      <c r="K29" s="103">
        <f t="shared" si="12"/>
        <v>3000000</v>
      </c>
      <c r="L29" s="103">
        <f t="shared" si="12"/>
        <v>3000000</v>
      </c>
      <c r="M29" s="103">
        <f t="shared" si="12"/>
        <v>3000000</v>
      </c>
      <c r="N29" s="103">
        <f t="shared" si="12"/>
        <v>3000000</v>
      </c>
      <c r="O29" s="103">
        <f t="shared" si="12"/>
        <v>3000000</v>
      </c>
      <c r="P29" s="114"/>
    </row>
    <row r="30" spans="1:16" s="1" customFormat="1" ht="14.25" customHeight="1" x14ac:dyDescent="0.15">
      <c r="B30" s="544">
        <v>2</v>
      </c>
      <c r="C30" s="545"/>
      <c r="D30" s="107"/>
      <c r="E30" s="107"/>
      <c r="F30" s="107"/>
      <c r="G30" s="107"/>
      <c r="H30" s="107"/>
      <c r="I30" s="107"/>
      <c r="J30" s="107"/>
      <c r="K30" s="107"/>
      <c r="L30" s="107"/>
      <c r="M30" s="107"/>
      <c r="N30" s="107"/>
      <c r="O30" s="107"/>
      <c r="P30" s="108"/>
    </row>
    <row r="31" spans="1:16" s="1" customFormat="1" ht="21" customHeight="1" x14ac:dyDescent="0.15">
      <c r="B31" s="89"/>
      <c r="C31" s="88"/>
      <c r="D31" s="88"/>
      <c r="E31" s="88"/>
      <c r="J31" s="77"/>
      <c r="K31" s="77" t="s">
        <v>159</v>
      </c>
      <c r="L31" s="105">
        <f>+P20-P21-P22-P23</f>
        <v>-491000</v>
      </c>
      <c r="M31" s="88"/>
      <c r="N31" s="88"/>
      <c r="O31" s="77" t="s">
        <v>160</v>
      </c>
      <c r="P31" s="105">
        <f>+P20-P21</f>
        <v>-491000</v>
      </c>
    </row>
    <row r="32" spans="1:16" s="1" customFormat="1" ht="21" customHeight="1" x14ac:dyDescent="0.15">
      <c r="A32" s="517" t="s">
        <v>93</v>
      </c>
      <c r="B32" s="518"/>
      <c r="C32" s="518"/>
      <c r="D32" s="115" t="s">
        <v>152</v>
      </c>
      <c r="E32" s="88"/>
      <c r="F32" s="88"/>
      <c r="G32" s="88"/>
      <c r="H32" s="88"/>
      <c r="I32" s="88"/>
      <c r="J32" s="88"/>
      <c r="K32" s="88"/>
      <c r="L32" s="88"/>
      <c r="M32" s="88"/>
      <c r="N32" s="88"/>
      <c r="O32" s="88"/>
      <c r="P32" s="88"/>
    </row>
    <row r="33" spans="2:16" s="1" customFormat="1" ht="21" customHeight="1" x14ac:dyDescent="0.15">
      <c r="B33" s="82"/>
      <c r="C33" s="83"/>
      <c r="D33" s="86" t="s">
        <v>123</v>
      </c>
      <c r="E33" s="86" t="s">
        <v>124</v>
      </c>
      <c r="F33" s="86" t="s">
        <v>125</v>
      </c>
      <c r="G33" s="86" t="s">
        <v>126</v>
      </c>
      <c r="H33" s="86" t="s">
        <v>127</v>
      </c>
      <c r="I33" s="86" t="s">
        <v>128</v>
      </c>
      <c r="J33" s="86" t="s">
        <v>129</v>
      </c>
      <c r="K33" s="86" t="s">
        <v>130</v>
      </c>
      <c r="L33" s="86" t="s">
        <v>131</v>
      </c>
      <c r="M33" s="86" t="s">
        <v>132</v>
      </c>
      <c r="N33" s="86" t="s">
        <v>133</v>
      </c>
      <c r="O33" s="86" t="s">
        <v>134</v>
      </c>
      <c r="P33" s="93" t="s">
        <v>105</v>
      </c>
    </row>
    <row r="34" spans="2:16" s="1" customFormat="1" ht="21" customHeight="1" x14ac:dyDescent="0.15">
      <c r="B34" s="519" t="s">
        <v>102</v>
      </c>
      <c r="C34" s="520"/>
      <c r="D34" s="131">
        <f>+O26</f>
        <v>1059000</v>
      </c>
      <c r="E34" s="131">
        <f>+D57</f>
        <v>1055500</v>
      </c>
      <c r="F34" s="131">
        <f t="shared" ref="F34" si="13">+E57</f>
        <v>1052100</v>
      </c>
      <c r="G34" s="131">
        <f t="shared" ref="G34" si="14">+F57</f>
        <v>1048800</v>
      </c>
      <c r="H34" s="131">
        <f t="shared" ref="H34" si="15">+G57</f>
        <v>1045700</v>
      </c>
      <c r="I34" s="132">
        <f>+H57</f>
        <v>1042700</v>
      </c>
      <c r="J34" s="132">
        <f t="shared" ref="J34:O34" si="16">+I57</f>
        <v>1039800</v>
      </c>
      <c r="K34" s="132">
        <f t="shared" si="16"/>
        <v>1036900</v>
      </c>
      <c r="L34" s="132">
        <f t="shared" si="16"/>
        <v>1034200</v>
      </c>
      <c r="M34" s="132">
        <f t="shared" si="16"/>
        <v>1031600</v>
      </c>
      <c r="N34" s="132">
        <f t="shared" si="16"/>
        <v>1029100</v>
      </c>
      <c r="O34" s="132">
        <f t="shared" si="16"/>
        <v>1026700</v>
      </c>
      <c r="P34" s="94"/>
    </row>
    <row r="35" spans="2:16" s="1" customFormat="1" ht="21" customHeight="1" x14ac:dyDescent="0.15">
      <c r="B35" s="521" t="s">
        <v>100</v>
      </c>
      <c r="C35" s="521"/>
      <c r="D35" s="126">
        <v>800000</v>
      </c>
      <c r="E35" s="126">
        <v>800000</v>
      </c>
      <c r="F35" s="126">
        <v>800000</v>
      </c>
      <c r="G35" s="126">
        <v>800000</v>
      </c>
      <c r="H35" s="126">
        <v>800000</v>
      </c>
      <c r="I35" s="126">
        <v>800000</v>
      </c>
      <c r="J35" s="126">
        <v>800000</v>
      </c>
      <c r="K35" s="126">
        <v>800000</v>
      </c>
      <c r="L35" s="126">
        <v>800000</v>
      </c>
      <c r="M35" s="126">
        <v>800000</v>
      </c>
      <c r="N35" s="126">
        <v>800000</v>
      </c>
      <c r="O35" s="126">
        <v>800000</v>
      </c>
      <c r="P35" s="104">
        <f>SUM(D35:O35)</f>
        <v>9600000</v>
      </c>
    </row>
    <row r="36" spans="2:16" s="1" customFormat="1" ht="21" customHeight="1" x14ac:dyDescent="0.15">
      <c r="B36" s="522" t="s">
        <v>94</v>
      </c>
      <c r="C36" s="106" t="s">
        <v>99</v>
      </c>
      <c r="D36" s="118">
        <v>250000</v>
      </c>
      <c r="E36" s="118">
        <v>250000</v>
      </c>
      <c r="F36" s="118">
        <v>250000</v>
      </c>
      <c r="G36" s="118">
        <v>250000</v>
      </c>
      <c r="H36" s="118">
        <v>250000</v>
      </c>
      <c r="I36" s="119">
        <v>250000</v>
      </c>
      <c r="J36" s="119">
        <v>250000</v>
      </c>
      <c r="K36" s="119">
        <v>250000</v>
      </c>
      <c r="L36" s="119">
        <v>250000</v>
      </c>
      <c r="M36" s="119">
        <v>250000</v>
      </c>
      <c r="N36" s="119">
        <v>250000</v>
      </c>
      <c r="O36" s="119">
        <v>250000</v>
      </c>
      <c r="P36" s="95">
        <f>SUM(D36:O36)</f>
        <v>3000000</v>
      </c>
    </row>
    <row r="37" spans="2:16" s="1" customFormat="1" ht="21" customHeight="1" x14ac:dyDescent="0.15">
      <c r="B37" s="523"/>
      <c r="C37" s="129" t="s">
        <v>109</v>
      </c>
      <c r="D37" s="120"/>
      <c r="E37" s="120"/>
      <c r="F37" s="120"/>
      <c r="G37" s="120"/>
      <c r="H37" s="120"/>
      <c r="I37" s="121"/>
      <c r="J37" s="121"/>
      <c r="K37" s="121"/>
      <c r="L37" s="121"/>
      <c r="M37" s="121"/>
      <c r="N37" s="121"/>
      <c r="O37" s="121"/>
      <c r="P37" s="96"/>
    </row>
    <row r="38" spans="2:16" s="1" customFormat="1" ht="21" customHeight="1" x14ac:dyDescent="0.15">
      <c r="B38" s="523"/>
      <c r="C38" s="133"/>
      <c r="D38" s="120"/>
      <c r="E38" s="120"/>
      <c r="F38" s="120"/>
      <c r="G38" s="120"/>
      <c r="H38" s="120"/>
      <c r="I38" s="121"/>
      <c r="J38" s="121"/>
      <c r="K38" s="121"/>
      <c r="L38" s="121"/>
      <c r="M38" s="121"/>
      <c r="N38" s="121"/>
      <c r="O38" s="121"/>
      <c r="P38" s="96"/>
    </row>
    <row r="39" spans="2:16" s="1" customFormat="1" ht="21" customHeight="1" x14ac:dyDescent="0.15">
      <c r="B39" s="523"/>
      <c r="C39" s="135"/>
      <c r="D39" s="124"/>
      <c r="E39" s="124"/>
      <c r="F39" s="124"/>
      <c r="G39" s="124"/>
      <c r="H39" s="124"/>
      <c r="I39" s="125"/>
      <c r="J39" s="125"/>
      <c r="K39" s="125"/>
      <c r="L39" s="125"/>
      <c r="M39" s="125"/>
      <c r="N39" s="125"/>
      <c r="O39" s="125"/>
      <c r="P39" s="97"/>
    </row>
    <row r="40" spans="2:16" s="1" customFormat="1" ht="18" customHeight="1" x14ac:dyDescent="0.15">
      <c r="B40" s="523"/>
      <c r="C40" s="90" t="s">
        <v>106</v>
      </c>
      <c r="D40" s="91">
        <f t="shared" ref="D40:O40" si="17">SUM(D36:D39)</f>
        <v>250000</v>
      </c>
      <c r="E40" s="91">
        <f t="shared" si="17"/>
        <v>250000</v>
      </c>
      <c r="F40" s="91">
        <f t="shared" si="17"/>
        <v>250000</v>
      </c>
      <c r="G40" s="91">
        <f t="shared" si="17"/>
        <v>250000</v>
      </c>
      <c r="H40" s="91">
        <f t="shared" si="17"/>
        <v>250000</v>
      </c>
      <c r="I40" s="91">
        <f t="shared" si="17"/>
        <v>250000</v>
      </c>
      <c r="J40" s="91">
        <f t="shared" si="17"/>
        <v>250000</v>
      </c>
      <c r="K40" s="91">
        <f t="shared" si="17"/>
        <v>250000</v>
      </c>
      <c r="L40" s="91">
        <f t="shared" si="17"/>
        <v>250000</v>
      </c>
      <c r="M40" s="91">
        <f t="shared" si="17"/>
        <v>250000</v>
      </c>
      <c r="N40" s="91">
        <f t="shared" si="17"/>
        <v>250000</v>
      </c>
      <c r="O40" s="91">
        <f t="shared" si="17"/>
        <v>250000</v>
      </c>
      <c r="P40" s="101">
        <f>SUM(D40:O40)</f>
        <v>3000000</v>
      </c>
    </row>
    <row r="41" spans="2:16" s="1" customFormat="1" ht="14.25" customHeight="1" x14ac:dyDescent="0.15">
      <c r="B41" s="524"/>
      <c r="C41" s="116" t="s">
        <v>156</v>
      </c>
      <c r="D41" s="137">
        <f t="shared" ref="D41:O41" si="18">SUM(D36:D39)/D35</f>
        <v>0.3125</v>
      </c>
      <c r="E41" s="137">
        <f t="shared" si="18"/>
        <v>0.3125</v>
      </c>
      <c r="F41" s="137">
        <f t="shared" si="18"/>
        <v>0.3125</v>
      </c>
      <c r="G41" s="137">
        <f t="shared" si="18"/>
        <v>0.3125</v>
      </c>
      <c r="H41" s="137">
        <f t="shared" si="18"/>
        <v>0.3125</v>
      </c>
      <c r="I41" s="138">
        <f t="shared" si="18"/>
        <v>0.3125</v>
      </c>
      <c r="J41" s="138">
        <f t="shared" si="18"/>
        <v>0.3125</v>
      </c>
      <c r="K41" s="138">
        <f t="shared" si="18"/>
        <v>0.3125</v>
      </c>
      <c r="L41" s="138">
        <f t="shared" si="18"/>
        <v>0.3125</v>
      </c>
      <c r="M41" s="138">
        <f t="shared" si="18"/>
        <v>0.3125</v>
      </c>
      <c r="N41" s="138">
        <f t="shared" si="18"/>
        <v>0.3125</v>
      </c>
      <c r="O41" s="138">
        <f t="shared" si="18"/>
        <v>0.3125</v>
      </c>
      <c r="P41" s="98"/>
    </row>
    <row r="42" spans="2:16" s="1" customFormat="1" ht="21" customHeight="1" x14ac:dyDescent="0.15">
      <c r="B42" s="522" t="s">
        <v>57</v>
      </c>
      <c r="C42" s="106" t="s">
        <v>95</v>
      </c>
      <c r="D42" s="118">
        <v>200000</v>
      </c>
      <c r="E42" s="118">
        <v>200000</v>
      </c>
      <c r="F42" s="118">
        <v>200000</v>
      </c>
      <c r="G42" s="118">
        <v>200000</v>
      </c>
      <c r="H42" s="118">
        <v>200000</v>
      </c>
      <c r="I42" s="118">
        <v>200000</v>
      </c>
      <c r="J42" s="118">
        <v>200000</v>
      </c>
      <c r="K42" s="118">
        <v>200000</v>
      </c>
      <c r="L42" s="118">
        <v>200000</v>
      </c>
      <c r="M42" s="118">
        <v>200000</v>
      </c>
      <c r="N42" s="118">
        <v>200000</v>
      </c>
      <c r="O42" s="118">
        <v>200000</v>
      </c>
      <c r="P42" s="95">
        <f>SUM(D42:O42)</f>
        <v>2400000</v>
      </c>
    </row>
    <row r="43" spans="2:16" s="1" customFormat="1" ht="21" customHeight="1" x14ac:dyDescent="0.15">
      <c r="B43" s="523"/>
      <c r="C43" s="129" t="s">
        <v>98</v>
      </c>
      <c r="D43" s="120">
        <v>50000</v>
      </c>
      <c r="E43" s="120">
        <v>50000</v>
      </c>
      <c r="F43" s="120">
        <v>50000</v>
      </c>
      <c r="G43" s="120">
        <v>50000</v>
      </c>
      <c r="H43" s="120">
        <v>50000</v>
      </c>
      <c r="I43" s="121">
        <v>50000</v>
      </c>
      <c r="J43" s="121">
        <v>50000</v>
      </c>
      <c r="K43" s="121">
        <v>50000</v>
      </c>
      <c r="L43" s="121">
        <v>50000</v>
      </c>
      <c r="M43" s="121">
        <v>50000</v>
      </c>
      <c r="N43" s="121">
        <v>50000</v>
      </c>
      <c r="O43" s="121">
        <v>50000</v>
      </c>
      <c r="P43" s="96">
        <f>SUM(D43:O43)</f>
        <v>600000</v>
      </c>
    </row>
    <row r="44" spans="2:16" s="1" customFormat="1" ht="21" customHeight="1" x14ac:dyDescent="0.15">
      <c r="B44" s="523"/>
      <c r="C44" s="129" t="s">
        <v>97</v>
      </c>
      <c r="D44" s="120">
        <v>20000</v>
      </c>
      <c r="E44" s="120">
        <v>20000</v>
      </c>
      <c r="F44" s="120">
        <v>20000</v>
      </c>
      <c r="G44" s="120">
        <v>20000</v>
      </c>
      <c r="H44" s="120">
        <v>20000</v>
      </c>
      <c r="I44" s="121">
        <v>20000</v>
      </c>
      <c r="J44" s="121">
        <v>20000</v>
      </c>
      <c r="K44" s="121">
        <v>20000</v>
      </c>
      <c r="L44" s="121">
        <v>20000</v>
      </c>
      <c r="M44" s="121">
        <v>20000</v>
      </c>
      <c r="N44" s="121">
        <v>20000</v>
      </c>
      <c r="O44" s="121">
        <v>20000</v>
      </c>
      <c r="P44" s="96">
        <f>SUM(D44:O44)</f>
        <v>240000</v>
      </c>
    </row>
    <row r="45" spans="2:16" s="1" customFormat="1" ht="21" customHeight="1" x14ac:dyDescent="0.15">
      <c r="B45" s="523"/>
      <c r="C45" s="129" t="s">
        <v>110</v>
      </c>
      <c r="D45" s="120">
        <v>60000</v>
      </c>
      <c r="E45" s="120">
        <v>60000</v>
      </c>
      <c r="F45" s="120">
        <v>60000</v>
      </c>
      <c r="G45" s="120">
        <v>60000</v>
      </c>
      <c r="H45" s="120">
        <v>60000</v>
      </c>
      <c r="I45" s="120">
        <v>60000</v>
      </c>
      <c r="J45" s="120">
        <v>60000</v>
      </c>
      <c r="K45" s="120">
        <v>60000</v>
      </c>
      <c r="L45" s="120">
        <v>60000</v>
      </c>
      <c r="M45" s="120">
        <v>60000</v>
      </c>
      <c r="N45" s="120">
        <v>60000</v>
      </c>
      <c r="O45" s="120">
        <v>60000</v>
      </c>
      <c r="P45" s="96">
        <f>SUM(D45:O45)</f>
        <v>720000</v>
      </c>
    </row>
    <row r="46" spans="2:16" s="1" customFormat="1" ht="21" customHeight="1" x14ac:dyDescent="0.15">
      <c r="B46" s="523"/>
      <c r="C46" s="129" t="s">
        <v>108</v>
      </c>
      <c r="D46" s="130">
        <f>ROUNDDOWN(O27*$B$28/100/12,-2)+ROUNDDOWN(O29*$B$30/100/12,-2)</f>
        <v>6500</v>
      </c>
      <c r="E46" s="130">
        <f>ROUNDDOWN(D58*$B$28/100/12,-2)+ROUNDDOWN(D60*$B$30/100/12,-2)</f>
        <v>6400</v>
      </c>
      <c r="F46" s="130">
        <f t="shared" ref="F46:O46" si="19">ROUNDDOWN(E58*$B$28/100/12,-2)+ROUNDDOWN(E60*$B$30/100/12,-2)</f>
        <v>6300</v>
      </c>
      <c r="G46" s="130">
        <f t="shared" si="19"/>
        <v>6100</v>
      </c>
      <c r="H46" s="130">
        <f t="shared" si="19"/>
        <v>6000</v>
      </c>
      <c r="I46" s="130">
        <f t="shared" si="19"/>
        <v>5900</v>
      </c>
      <c r="J46" s="130">
        <f t="shared" si="19"/>
        <v>5900</v>
      </c>
      <c r="K46" s="130">
        <f t="shared" si="19"/>
        <v>5700</v>
      </c>
      <c r="L46" s="130">
        <f t="shared" si="19"/>
        <v>5600</v>
      </c>
      <c r="M46" s="130">
        <f t="shared" si="19"/>
        <v>5500</v>
      </c>
      <c r="N46" s="130">
        <f t="shared" si="19"/>
        <v>5400</v>
      </c>
      <c r="O46" s="130">
        <f t="shared" si="19"/>
        <v>5200</v>
      </c>
      <c r="P46" s="96">
        <f>SUM(D46:O46)</f>
        <v>70500</v>
      </c>
    </row>
    <row r="47" spans="2:16" s="1" customFormat="1" ht="21" customHeight="1" x14ac:dyDescent="0.15">
      <c r="B47" s="523"/>
      <c r="C47" s="136"/>
      <c r="D47" s="120"/>
      <c r="E47" s="120"/>
      <c r="F47" s="120"/>
      <c r="G47" s="120"/>
      <c r="H47" s="120"/>
      <c r="I47" s="121"/>
      <c r="J47" s="121"/>
      <c r="K47" s="121"/>
      <c r="L47" s="121"/>
      <c r="M47" s="121"/>
      <c r="N47" s="121"/>
      <c r="O47" s="121"/>
      <c r="P47" s="96"/>
    </row>
    <row r="48" spans="2:16" s="1" customFormat="1" ht="21" customHeight="1" x14ac:dyDescent="0.15">
      <c r="B48" s="523"/>
      <c r="C48" s="135"/>
      <c r="D48" s="124"/>
      <c r="E48" s="124"/>
      <c r="F48" s="124"/>
      <c r="G48" s="124"/>
      <c r="H48" s="124"/>
      <c r="I48" s="125"/>
      <c r="J48" s="125"/>
      <c r="K48" s="125"/>
      <c r="L48" s="125"/>
      <c r="M48" s="125"/>
      <c r="N48" s="125"/>
      <c r="O48" s="125"/>
      <c r="P48" s="97"/>
    </row>
    <row r="49" spans="1:16" s="1" customFormat="1" ht="18" customHeight="1" x14ac:dyDescent="0.15">
      <c r="B49" s="523"/>
      <c r="C49" s="102" t="s">
        <v>107</v>
      </c>
      <c r="D49" s="103">
        <f>SUM(D42:D48)</f>
        <v>336500</v>
      </c>
      <c r="E49" s="103">
        <f t="shared" ref="E49:O49" si="20">SUM(E42:E48)</f>
        <v>336400</v>
      </c>
      <c r="F49" s="103">
        <f t="shared" si="20"/>
        <v>336300</v>
      </c>
      <c r="G49" s="103">
        <f t="shared" si="20"/>
        <v>336100</v>
      </c>
      <c r="H49" s="103">
        <f t="shared" si="20"/>
        <v>336000</v>
      </c>
      <c r="I49" s="103">
        <f t="shared" si="20"/>
        <v>335900</v>
      </c>
      <c r="J49" s="103">
        <f t="shared" si="20"/>
        <v>335900</v>
      </c>
      <c r="K49" s="103">
        <f t="shared" si="20"/>
        <v>335700</v>
      </c>
      <c r="L49" s="103">
        <f t="shared" si="20"/>
        <v>335600</v>
      </c>
      <c r="M49" s="103">
        <f t="shared" si="20"/>
        <v>335500</v>
      </c>
      <c r="N49" s="103">
        <f t="shared" si="20"/>
        <v>335400</v>
      </c>
      <c r="O49" s="103">
        <f t="shared" si="20"/>
        <v>335200</v>
      </c>
      <c r="P49" s="104">
        <f>SUM(D49:O49)</f>
        <v>4030500</v>
      </c>
    </row>
    <row r="50" spans="1:16" s="1" customFormat="1" ht="14.25" customHeight="1" x14ac:dyDescent="0.15">
      <c r="B50" s="524"/>
      <c r="C50" s="116" t="s">
        <v>157</v>
      </c>
      <c r="D50" s="139">
        <f t="shared" ref="D50:O50" si="21">SUM(D42:D47)/D35</f>
        <v>0.42062500000000003</v>
      </c>
      <c r="E50" s="139">
        <f t="shared" si="21"/>
        <v>0.42049999999999998</v>
      </c>
      <c r="F50" s="139">
        <f t="shared" si="21"/>
        <v>0.420375</v>
      </c>
      <c r="G50" s="139">
        <f t="shared" si="21"/>
        <v>0.42012500000000003</v>
      </c>
      <c r="H50" s="139">
        <f t="shared" si="21"/>
        <v>0.42</v>
      </c>
      <c r="I50" s="140">
        <f t="shared" si="21"/>
        <v>0.419875</v>
      </c>
      <c r="J50" s="140">
        <f t="shared" si="21"/>
        <v>0.419875</v>
      </c>
      <c r="K50" s="140">
        <f t="shared" si="21"/>
        <v>0.41962500000000003</v>
      </c>
      <c r="L50" s="140">
        <f t="shared" si="21"/>
        <v>0.41949999999999998</v>
      </c>
      <c r="M50" s="140">
        <f t="shared" si="21"/>
        <v>0.419375</v>
      </c>
      <c r="N50" s="140">
        <f t="shared" si="21"/>
        <v>0.41925000000000001</v>
      </c>
      <c r="O50" s="140">
        <f t="shared" si="21"/>
        <v>0.41899999999999998</v>
      </c>
      <c r="P50" s="99"/>
    </row>
    <row r="51" spans="1:16" s="1" customFormat="1" ht="21" customHeight="1" x14ac:dyDescent="0.15">
      <c r="B51" s="525" t="s">
        <v>158</v>
      </c>
      <c r="C51" s="526"/>
      <c r="D51" s="92">
        <f t="shared" ref="D51:O51" si="22">+D35-D40-D49</f>
        <v>213500</v>
      </c>
      <c r="E51" s="92">
        <f t="shared" si="22"/>
        <v>213600</v>
      </c>
      <c r="F51" s="92">
        <f t="shared" si="22"/>
        <v>213700</v>
      </c>
      <c r="G51" s="92">
        <f t="shared" si="22"/>
        <v>213900</v>
      </c>
      <c r="H51" s="92">
        <f t="shared" si="22"/>
        <v>214000</v>
      </c>
      <c r="I51" s="92">
        <f t="shared" si="22"/>
        <v>214100</v>
      </c>
      <c r="J51" s="92">
        <f t="shared" si="22"/>
        <v>214100</v>
      </c>
      <c r="K51" s="92">
        <f t="shared" si="22"/>
        <v>214300</v>
      </c>
      <c r="L51" s="92">
        <f t="shared" si="22"/>
        <v>214400</v>
      </c>
      <c r="M51" s="92">
        <f t="shared" si="22"/>
        <v>214500</v>
      </c>
      <c r="N51" s="92">
        <f t="shared" si="22"/>
        <v>214600</v>
      </c>
      <c r="O51" s="92">
        <f t="shared" si="22"/>
        <v>214800</v>
      </c>
      <c r="P51" s="100">
        <f>SUM(D51:O51)</f>
        <v>2569500</v>
      </c>
    </row>
    <row r="52" spans="1:16" s="1" customFormat="1" ht="21" customHeight="1" x14ac:dyDescent="0.15">
      <c r="B52" s="521" t="s">
        <v>96</v>
      </c>
      <c r="C52" s="521"/>
      <c r="D52" s="126">
        <v>150000</v>
      </c>
      <c r="E52" s="126">
        <v>150000</v>
      </c>
      <c r="F52" s="126">
        <v>150000</v>
      </c>
      <c r="G52" s="126">
        <v>150000</v>
      </c>
      <c r="H52" s="126">
        <v>150000</v>
      </c>
      <c r="I52" s="126">
        <v>150000</v>
      </c>
      <c r="J52" s="126">
        <v>150000</v>
      </c>
      <c r="K52" s="126">
        <v>150000</v>
      </c>
      <c r="L52" s="126">
        <v>150000</v>
      </c>
      <c r="M52" s="126">
        <v>150000</v>
      </c>
      <c r="N52" s="126">
        <v>150000</v>
      </c>
      <c r="O52" s="126">
        <v>150000</v>
      </c>
      <c r="P52" s="100">
        <f>SUM(D52:O52)</f>
        <v>1800000</v>
      </c>
    </row>
    <row r="53" spans="1:16" s="1" customFormat="1" ht="21" customHeight="1" x14ac:dyDescent="0.15">
      <c r="B53" s="527" t="s">
        <v>135</v>
      </c>
      <c r="C53" s="528"/>
      <c r="D53" s="120">
        <v>17000</v>
      </c>
      <c r="E53" s="120">
        <v>17000</v>
      </c>
      <c r="F53" s="120">
        <v>17000</v>
      </c>
      <c r="G53" s="120">
        <v>17000</v>
      </c>
      <c r="H53" s="120">
        <v>17000</v>
      </c>
      <c r="I53" s="120">
        <v>17000</v>
      </c>
      <c r="J53" s="120">
        <v>17000</v>
      </c>
      <c r="K53" s="120">
        <v>17000</v>
      </c>
      <c r="L53" s="120">
        <v>17000</v>
      </c>
      <c r="M53" s="120">
        <v>17000</v>
      </c>
      <c r="N53" s="120">
        <v>17000</v>
      </c>
      <c r="O53" s="120">
        <v>17000</v>
      </c>
      <c r="P53" s="96">
        <f>SUM(D53:O53)</f>
        <v>204000</v>
      </c>
    </row>
    <row r="54" spans="1:16" s="1" customFormat="1" ht="21" customHeight="1" x14ac:dyDescent="0.15">
      <c r="B54" s="529" t="s">
        <v>136</v>
      </c>
      <c r="C54" s="530"/>
      <c r="D54" s="120">
        <v>50000</v>
      </c>
      <c r="E54" s="120">
        <v>50000</v>
      </c>
      <c r="F54" s="120">
        <v>50000</v>
      </c>
      <c r="G54" s="120">
        <v>50000</v>
      </c>
      <c r="H54" s="120">
        <v>50000</v>
      </c>
      <c r="I54" s="120">
        <v>50000</v>
      </c>
      <c r="J54" s="120">
        <v>50000</v>
      </c>
      <c r="K54" s="120">
        <v>50000</v>
      </c>
      <c r="L54" s="120">
        <v>50000</v>
      </c>
      <c r="M54" s="120">
        <v>50000</v>
      </c>
      <c r="N54" s="120">
        <v>50000</v>
      </c>
      <c r="O54" s="120">
        <v>50000</v>
      </c>
      <c r="P54" s="96">
        <f>SUM(D54:O54)</f>
        <v>600000</v>
      </c>
    </row>
    <row r="55" spans="1:16" s="1" customFormat="1" ht="21" customHeight="1" x14ac:dyDescent="0.15">
      <c r="B55" s="521" t="s">
        <v>101</v>
      </c>
      <c r="C55" s="521"/>
      <c r="D55" s="87">
        <f t="shared" ref="D55:O55" si="23">D34+D51-D52-D53-D54</f>
        <v>1055500</v>
      </c>
      <c r="E55" s="87">
        <f t="shared" si="23"/>
        <v>1052100</v>
      </c>
      <c r="F55" s="87">
        <f t="shared" si="23"/>
        <v>1048800</v>
      </c>
      <c r="G55" s="87">
        <f t="shared" si="23"/>
        <v>1045700</v>
      </c>
      <c r="H55" s="87">
        <f t="shared" si="23"/>
        <v>1042700</v>
      </c>
      <c r="I55" s="87">
        <f t="shared" si="23"/>
        <v>1039800</v>
      </c>
      <c r="J55" s="87">
        <f t="shared" si="23"/>
        <v>1036900</v>
      </c>
      <c r="K55" s="87">
        <f t="shared" si="23"/>
        <v>1034200</v>
      </c>
      <c r="L55" s="87">
        <f t="shared" si="23"/>
        <v>1031600</v>
      </c>
      <c r="M55" s="87">
        <f t="shared" si="23"/>
        <v>1029100</v>
      </c>
      <c r="N55" s="87">
        <f t="shared" si="23"/>
        <v>1026700</v>
      </c>
      <c r="O55" s="87">
        <f t="shared" si="23"/>
        <v>1024500</v>
      </c>
      <c r="P55" s="100"/>
    </row>
    <row r="56" spans="1:16" s="1" customFormat="1" ht="21" customHeight="1" x14ac:dyDescent="0.15">
      <c r="B56" s="521" t="s">
        <v>103</v>
      </c>
      <c r="C56" s="521"/>
      <c r="D56" s="126"/>
      <c r="E56" s="126"/>
      <c r="F56" s="126"/>
      <c r="G56" s="126"/>
      <c r="H56" s="126"/>
      <c r="I56" s="127"/>
      <c r="J56" s="127"/>
      <c r="K56" s="127"/>
      <c r="L56" s="127"/>
      <c r="M56" s="127"/>
      <c r="N56" s="127"/>
      <c r="O56" s="127"/>
      <c r="P56" s="100">
        <f>SUM(D56:O56)</f>
        <v>0</v>
      </c>
    </row>
    <row r="57" spans="1:16" s="1" customFormat="1" ht="21" customHeight="1" thickBot="1" x14ac:dyDescent="0.2">
      <c r="B57" s="515" t="s">
        <v>104</v>
      </c>
      <c r="C57" s="516"/>
      <c r="D57" s="109">
        <f t="shared" ref="D57:H57" si="24">D55+D56</f>
        <v>1055500</v>
      </c>
      <c r="E57" s="109">
        <f t="shared" si="24"/>
        <v>1052100</v>
      </c>
      <c r="F57" s="109">
        <f t="shared" si="24"/>
        <v>1048800</v>
      </c>
      <c r="G57" s="109">
        <f t="shared" si="24"/>
        <v>1045700</v>
      </c>
      <c r="H57" s="109">
        <f t="shared" si="24"/>
        <v>1042700</v>
      </c>
      <c r="I57" s="110">
        <f>I55+I56</f>
        <v>1039800</v>
      </c>
      <c r="J57" s="110">
        <f t="shared" ref="J57" si="25">J55+J56</f>
        <v>1036900</v>
      </c>
      <c r="K57" s="110">
        <f t="shared" ref="K57" si="26">K55+K56</f>
        <v>1034200</v>
      </c>
      <c r="L57" s="110">
        <f t="shared" ref="L57" si="27">L55+L56</f>
        <v>1031600</v>
      </c>
      <c r="M57" s="110">
        <f t="shared" ref="M57" si="28">M55+M56</f>
        <v>1029100</v>
      </c>
      <c r="N57" s="110">
        <f t="shared" ref="N57" si="29">N55+N56</f>
        <v>1026700</v>
      </c>
      <c r="O57" s="110">
        <f t="shared" ref="O57" si="30">O55+O56</f>
        <v>1024500</v>
      </c>
      <c r="P57" s="111"/>
    </row>
    <row r="58" spans="1:16" s="1" customFormat="1" ht="23.25" customHeight="1" thickTop="1" x14ac:dyDescent="0.15">
      <c r="B58" s="532" t="s">
        <v>137</v>
      </c>
      <c r="C58" s="533"/>
      <c r="D58" s="112">
        <f>+O27+D56-D53</f>
        <v>933000</v>
      </c>
      <c r="E58" s="112">
        <f t="shared" ref="E58:O58" si="31">+D58+E56-E53</f>
        <v>916000</v>
      </c>
      <c r="F58" s="112">
        <f t="shared" si="31"/>
        <v>899000</v>
      </c>
      <c r="G58" s="112">
        <f t="shared" si="31"/>
        <v>882000</v>
      </c>
      <c r="H58" s="112">
        <f t="shared" si="31"/>
        <v>865000</v>
      </c>
      <c r="I58" s="112">
        <f t="shared" si="31"/>
        <v>848000</v>
      </c>
      <c r="J58" s="112">
        <f t="shared" si="31"/>
        <v>831000</v>
      </c>
      <c r="K58" s="112">
        <f t="shared" si="31"/>
        <v>814000</v>
      </c>
      <c r="L58" s="112">
        <f t="shared" si="31"/>
        <v>797000</v>
      </c>
      <c r="M58" s="112">
        <f t="shared" si="31"/>
        <v>780000</v>
      </c>
      <c r="N58" s="112">
        <f t="shared" si="31"/>
        <v>763000</v>
      </c>
      <c r="O58" s="112">
        <f t="shared" si="31"/>
        <v>746000</v>
      </c>
      <c r="P58" s="113"/>
    </row>
    <row r="59" spans="1:16" s="1" customFormat="1" ht="14.25" customHeight="1" x14ac:dyDescent="0.15">
      <c r="B59" s="538">
        <f>+B28</f>
        <v>2</v>
      </c>
      <c r="C59" s="539"/>
      <c r="D59" s="107"/>
      <c r="E59" s="107"/>
      <c r="F59" s="107"/>
      <c r="G59" s="107"/>
      <c r="H59" s="107"/>
      <c r="I59" s="107"/>
      <c r="J59" s="107"/>
      <c r="K59" s="107"/>
      <c r="L59" s="107"/>
      <c r="M59" s="107"/>
      <c r="N59" s="107"/>
      <c r="O59" s="107"/>
      <c r="P59" s="108"/>
    </row>
    <row r="60" spans="1:16" s="1" customFormat="1" ht="23.25" customHeight="1" x14ac:dyDescent="0.15">
      <c r="B60" s="536" t="s">
        <v>138</v>
      </c>
      <c r="C60" s="537"/>
      <c r="D60" s="103">
        <f>+O29-D54</f>
        <v>2950000</v>
      </c>
      <c r="E60" s="103">
        <f t="shared" ref="E60:O60" si="32">+D60-E54</f>
        <v>2900000</v>
      </c>
      <c r="F60" s="103">
        <f t="shared" si="32"/>
        <v>2850000</v>
      </c>
      <c r="G60" s="103">
        <f t="shared" si="32"/>
        <v>2800000</v>
      </c>
      <c r="H60" s="103">
        <f t="shared" si="32"/>
        <v>2750000</v>
      </c>
      <c r="I60" s="103">
        <f t="shared" si="32"/>
        <v>2700000</v>
      </c>
      <c r="J60" s="103">
        <f t="shared" si="32"/>
        <v>2650000</v>
      </c>
      <c r="K60" s="103">
        <f t="shared" si="32"/>
        <v>2600000</v>
      </c>
      <c r="L60" s="103">
        <f t="shared" si="32"/>
        <v>2550000</v>
      </c>
      <c r="M60" s="103">
        <f t="shared" si="32"/>
        <v>2500000</v>
      </c>
      <c r="N60" s="103">
        <f t="shared" si="32"/>
        <v>2450000</v>
      </c>
      <c r="O60" s="103">
        <f t="shared" si="32"/>
        <v>2400000</v>
      </c>
      <c r="P60" s="114"/>
    </row>
    <row r="61" spans="1:16" s="1" customFormat="1" ht="14.25" customHeight="1" x14ac:dyDescent="0.15">
      <c r="B61" s="538">
        <f>+B30</f>
        <v>2</v>
      </c>
      <c r="C61" s="539"/>
      <c r="D61" s="107"/>
      <c r="E61" s="107"/>
      <c r="F61" s="107"/>
      <c r="G61" s="107"/>
      <c r="H61" s="107"/>
      <c r="I61" s="107"/>
      <c r="J61" s="107"/>
      <c r="K61" s="107"/>
      <c r="L61" s="107"/>
      <c r="M61" s="107"/>
      <c r="N61" s="107"/>
      <c r="O61" s="107"/>
      <c r="P61" s="108"/>
    </row>
    <row r="62" spans="1:16" s="1" customFormat="1" ht="21" customHeight="1" x14ac:dyDescent="0.15">
      <c r="B62" s="89"/>
      <c r="C62" s="88"/>
      <c r="D62" s="88"/>
      <c r="E62" s="88"/>
      <c r="J62" s="77"/>
      <c r="K62" s="77" t="s">
        <v>159</v>
      </c>
      <c r="L62" s="105">
        <f>+P51-P52-P53-P54</f>
        <v>-34500</v>
      </c>
      <c r="M62" s="88"/>
      <c r="N62" s="88"/>
      <c r="O62" s="77" t="s">
        <v>160</v>
      </c>
      <c r="P62" s="105">
        <f>+P51-P52</f>
        <v>769500</v>
      </c>
    </row>
    <row r="63" spans="1:16" s="1" customFormat="1" ht="21" customHeight="1" x14ac:dyDescent="0.15">
      <c r="A63" s="517" t="s">
        <v>93</v>
      </c>
      <c r="B63" s="518"/>
      <c r="C63" s="518"/>
      <c r="D63" s="115" t="s">
        <v>153</v>
      </c>
      <c r="E63" s="88"/>
      <c r="J63" s="77"/>
      <c r="K63" s="77"/>
      <c r="L63" s="88"/>
      <c r="M63" s="88"/>
      <c r="N63" s="88"/>
      <c r="O63" s="77"/>
      <c r="P63" s="105"/>
    </row>
    <row r="64" spans="1:16" s="1" customFormat="1" ht="21" customHeight="1" x14ac:dyDescent="0.15">
      <c r="B64" s="82"/>
      <c r="C64" s="83"/>
      <c r="D64" s="86" t="s">
        <v>139</v>
      </c>
      <c r="E64" s="86" t="s">
        <v>140</v>
      </c>
      <c r="F64" s="86" t="s">
        <v>141</v>
      </c>
      <c r="G64" s="86" t="s">
        <v>142</v>
      </c>
      <c r="H64" s="86" t="s">
        <v>143</v>
      </c>
      <c r="I64" s="86" t="s">
        <v>144</v>
      </c>
      <c r="J64" s="86" t="s">
        <v>145</v>
      </c>
      <c r="K64" s="86" t="s">
        <v>146</v>
      </c>
      <c r="L64" s="86" t="s">
        <v>147</v>
      </c>
      <c r="M64" s="86" t="s">
        <v>148</v>
      </c>
      <c r="N64" s="86" t="s">
        <v>149</v>
      </c>
      <c r="O64" s="86" t="s">
        <v>150</v>
      </c>
      <c r="P64" s="93" t="s">
        <v>105</v>
      </c>
    </row>
    <row r="65" spans="2:16" s="1" customFormat="1" ht="21" customHeight="1" x14ac:dyDescent="0.15">
      <c r="B65" s="519" t="s">
        <v>102</v>
      </c>
      <c r="C65" s="520"/>
      <c r="D65" s="131">
        <f>+O57</f>
        <v>1024500</v>
      </c>
      <c r="E65" s="131">
        <f>+D88</f>
        <v>1022300</v>
      </c>
      <c r="F65" s="131">
        <f t="shared" ref="F65" si="33">+E88</f>
        <v>1020200</v>
      </c>
      <c r="G65" s="131">
        <f t="shared" ref="G65" si="34">+F88</f>
        <v>1018300</v>
      </c>
      <c r="H65" s="131">
        <f t="shared" ref="H65" si="35">+G88</f>
        <v>1016500</v>
      </c>
      <c r="I65" s="132">
        <f>+H88</f>
        <v>1014800</v>
      </c>
      <c r="J65" s="132">
        <f t="shared" ref="J65:O65" si="36">+I88</f>
        <v>1013200</v>
      </c>
      <c r="K65" s="132">
        <f t="shared" si="36"/>
        <v>1011700</v>
      </c>
      <c r="L65" s="132">
        <f t="shared" si="36"/>
        <v>1010300</v>
      </c>
      <c r="M65" s="132">
        <f t="shared" si="36"/>
        <v>1009000</v>
      </c>
      <c r="N65" s="132">
        <f t="shared" si="36"/>
        <v>1007900</v>
      </c>
      <c r="O65" s="132">
        <f t="shared" si="36"/>
        <v>1006900</v>
      </c>
      <c r="P65" s="94"/>
    </row>
    <row r="66" spans="2:16" s="1" customFormat="1" ht="21" customHeight="1" x14ac:dyDescent="0.15">
      <c r="B66" s="521" t="s">
        <v>100</v>
      </c>
      <c r="C66" s="521"/>
      <c r="D66" s="126">
        <v>800000</v>
      </c>
      <c r="E66" s="126">
        <v>800000</v>
      </c>
      <c r="F66" s="126">
        <v>800000</v>
      </c>
      <c r="G66" s="126">
        <v>800000</v>
      </c>
      <c r="H66" s="126">
        <v>800000</v>
      </c>
      <c r="I66" s="126">
        <v>800000</v>
      </c>
      <c r="J66" s="126">
        <v>800000</v>
      </c>
      <c r="K66" s="126">
        <v>800000</v>
      </c>
      <c r="L66" s="126">
        <v>800000</v>
      </c>
      <c r="M66" s="126">
        <v>800000</v>
      </c>
      <c r="N66" s="126">
        <v>800000</v>
      </c>
      <c r="O66" s="126">
        <v>800000</v>
      </c>
      <c r="P66" s="100">
        <f>SUM(D66:O66)</f>
        <v>9600000</v>
      </c>
    </row>
    <row r="67" spans="2:16" s="1" customFormat="1" ht="21" customHeight="1" x14ac:dyDescent="0.15">
      <c r="B67" s="522" t="s">
        <v>94</v>
      </c>
      <c r="C67" s="106" t="s">
        <v>99</v>
      </c>
      <c r="D67" s="118">
        <v>250000</v>
      </c>
      <c r="E67" s="118">
        <v>250000</v>
      </c>
      <c r="F67" s="118">
        <v>250000</v>
      </c>
      <c r="G67" s="118">
        <v>250000</v>
      </c>
      <c r="H67" s="118">
        <v>250000</v>
      </c>
      <c r="I67" s="119">
        <v>250000</v>
      </c>
      <c r="J67" s="119">
        <v>250000</v>
      </c>
      <c r="K67" s="119">
        <v>250000</v>
      </c>
      <c r="L67" s="119">
        <v>250000</v>
      </c>
      <c r="M67" s="119">
        <v>250000</v>
      </c>
      <c r="N67" s="119">
        <v>250000</v>
      </c>
      <c r="O67" s="119">
        <v>250000</v>
      </c>
      <c r="P67" s="95">
        <f>SUM(D67:O67)</f>
        <v>3000000</v>
      </c>
    </row>
    <row r="68" spans="2:16" s="1" customFormat="1" ht="21" customHeight="1" x14ac:dyDescent="0.15">
      <c r="B68" s="523"/>
      <c r="C68" s="85" t="s">
        <v>109</v>
      </c>
      <c r="D68" s="120"/>
      <c r="E68" s="120"/>
      <c r="F68" s="120"/>
      <c r="G68" s="120"/>
      <c r="H68" s="120"/>
      <c r="I68" s="121"/>
      <c r="J68" s="121"/>
      <c r="K68" s="121"/>
      <c r="L68" s="121"/>
      <c r="M68" s="121"/>
      <c r="N68" s="121"/>
      <c r="O68" s="121"/>
      <c r="P68" s="96"/>
    </row>
    <row r="69" spans="2:16" s="1" customFormat="1" ht="21" customHeight="1" x14ac:dyDescent="0.15">
      <c r="B69" s="523"/>
      <c r="C69" s="133"/>
      <c r="D69" s="120"/>
      <c r="E69" s="120"/>
      <c r="F69" s="120"/>
      <c r="G69" s="120"/>
      <c r="H69" s="120"/>
      <c r="I69" s="121"/>
      <c r="J69" s="121"/>
      <c r="K69" s="121"/>
      <c r="L69" s="121"/>
      <c r="M69" s="121"/>
      <c r="N69" s="121"/>
      <c r="O69" s="121"/>
      <c r="P69" s="96"/>
    </row>
    <row r="70" spans="2:16" s="1" customFormat="1" ht="21" customHeight="1" x14ac:dyDescent="0.15">
      <c r="B70" s="523"/>
      <c r="C70" s="135"/>
      <c r="D70" s="124"/>
      <c r="E70" s="124"/>
      <c r="F70" s="124"/>
      <c r="G70" s="124"/>
      <c r="H70" s="124"/>
      <c r="I70" s="125"/>
      <c r="J70" s="125"/>
      <c r="K70" s="125"/>
      <c r="L70" s="125"/>
      <c r="M70" s="125"/>
      <c r="N70" s="125"/>
      <c r="O70" s="125"/>
      <c r="P70" s="97"/>
    </row>
    <row r="71" spans="2:16" s="1" customFormat="1" ht="18" customHeight="1" x14ac:dyDescent="0.15">
      <c r="B71" s="523"/>
      <c r="C71" s="90" t="s">
        <v>106</v>
      </c>
      <c r="D71" s="91">
        <f t="shared" ref="D71:O71" si="37">SUM(D67:D70)</f>
        <v>250000</v>
      </c>
      <c r="E71" s="91">
        <f t="shared" si="37"/>
        <v>250000</v>
      </c>
      <c r="F71" s="91">
        <f t="shared" si="37"/>
        <v>250000</v>
      </c>
      <c r="G71" s="91">
        <f t="shared" si="37"/>
        <v>250000</v>
      </c>
      <c r="H71" s="91">
        <f t="shared" si="37"/>
        <v>250000</v>
      </c>
      <c r="I71" s="91">
        <f t="shared" si="37"/>
        <v>250000</v>
      </c>
      <c r="J71" s="91">
        <f t="shared" si="37"/>
        <v>250000</v>
      </c>
      <c r="K71" s="91">
        <f t="shared" si="37"/>
        <v>250000</v>
      </c>
      <c r="L71" s="91">
        <f t="shared" si="37"/>
        <v>250000</v>
      </c>
      <c r="M71" s="91">
        <f t="shared" si="37"/>
        <v>250000</v>
      </c>
      <c r="N71" s="91">
        <f t="shared" si="37"/>
        <v>250000</v>
      </c>
      <c r="O71" s="91">
        <f t="shared" si="37"/>
        <v>250000</v>
      </c>
      <c r="P71" s="101">
        <f>SUM(D71:O71)</f>
        <v>3000000</v>
      </c>
    </row>
    <row r="72" spans="2:16" s="1" customFormat="1" ht="14.25" customHeight="1" x14ac:dyDescent="0.15">
      <c r="B72" s="524"/>
      <c r="C72" s="116" t="s">
        <v>156</v>
      </c>
      <c r="D72" s="137">
        <f t="shared" ref="D72:O72" si="38">SUM(D67:D70)/D66</f>
        <v>0.3125</v>
      </c>
      <c r="E72" s="137">
        <f t="shared" si="38"/>
        <v>0.3125</v>
      </c>
      <c r="F72" s="137">
        <f t="shared" si="38"/>
        <v>0.3125</v>
      </c>
      <c r="G72" s="137">
        <f t="shared" si="38"/>
        <v>0.3125</v>
      </c>
      <c r="H72" s="137">
        <f t="shared" si="38"/>
        <v>0.3125</v>
      </c>
      <c r="I72" s="138">
        <f t="shared" si="38"/>
        <v>0.3125</v>
      </c>
      <c r="J72" s="138">
        <f t="shared" si="38"/>
        <v>0.3125</v>
      </c>
      <c r="K72" s="138">
        <f t="shared" si="38"/>
        <v>0.3125</v>
      </c>
      <c r="L72" s="138">
        <f t="shared" si="38"/>
        <v>0.3125</v>
      </c>
      <c r="M72" s="138">
        <f t="shared" si="38"/>
        <v>0.3125</v>
      </c>
      <c r="N72" s="138">
        <f t="shared" si="38"/>
        <v>0.3125</v>
      </c>
      <c r="O72" s="138">
        <f t="shared" si="38"/>
        <v>0.3125</v>
      </c>
      <c r="P72" s="98"/>
    </row>
    <row r="73" spans="2:16" s="1" customFormat="1" ht="21" customHeight="1" x14ac:dyDescent="0.15">
      <c r="B73" s="522" t="s">
        <v>57</v>
      </c>
      <c r="C73" s="84" t="s">
        <v>95</v>
      </c>
      <c r="D73" s="118">
        <v>200000</v>
      </c>
      <c r="E73" s="118">
        <v>200000</v>
      </c>
      <c r="F73" s="118">
        <v>200000</v>
      </c>
      <c r="G73" s="118">
        <v>200000</v>
      </c>
      <c r="H73" s="118">
        <v>200000</v>
      </c>
      <c r="I73" s="118">
        <v>200000</v>
      </c>
      <c r="J73" s="118">
        <v>200000</v>
      </c>
      <c r="K73" s="118">
        <v>200000</v>
      </c>
      <c r="L73" s="118">
        <v>200000</v>
      </c>
      <c r="M73" s="118">
        <v>200000</v>
      </c>
      <c r="N73" s="118">
        <v>200000</v>
      </c>
      <c r="O73" s="118">
        <v>200000</v>
      </c>
      <c r="P73" s="95">
        <f>SUM(D73:O73)</f>
        <v>2400000</v>
      </c>
    </row>
    <row r="74" spans="2:16" s="1" customFormat="1" ht="21" customHeight="1" x14ac:dyDescent="0.15">
      <c r="B74" s="523"/>
      <c r="C74" s="85" t="s">
        <v>98</v>
      </c>
      <c r="D74" s="120">
        <v>50000</v>
      </c>
      <c r="E74" s="120">
        <v>50000</v>
      </c>
      <c r="F74" s="120">
        <v>50000</v>
      </c>
      <c r="G74" s="120">
        <v>50000</v>
      </c>
      <c r="H74" s="120">
        <v>50000</v>
      </c>
      <c r="I74" s="121">
        <v>50000</v>
      </c>
      <c r="J74" s="121">
        <v>50000</v>
      </c>
      <c r="K74" s="121">
        <v>50000</v>
      </c>
      <c r="L74" s="121">
        <v>50000</v>
      </c>
      <c r="M74" s="121">
        <v>50000</v>
      </c>
      <c r="N74" s="121">
        <v>50000</v>
      </c>
      <c r="O74" s="121">
        <v>50000</v>
      </c>
      <c r="P74" s="96">
        <f>SUM(D74:O74)</f>
        <v>600000</v>
      </c>
    </row>
    <row r="75" spans="2:16" s="1" customFormat="1" ht="21" customHeight="1" x14ac:dyDescent="0.15">
      <c r="B75" s="523"/>
      <c r="C75" s="85" t="s">
        <v>97</v>
      </c>
      <c r="D75" s="120">
        <v>20000</v>
      </c>
      <c r="E75" s="120">
        <v>20000</v>
      </c>
      <c r="F75" s="120">
        <v>20000</v>
      </c>
      <c r="G75" s="120">
        <v>20000</v>
      </c>
      <c r="H75" s="120">
        <v>20000</v>
      </c>
      <c r="I75" s="120">
        <v>20000</v>
      </c>
      <c r="J75" s="120">
        <v>20000</v>
      </c>
      <c r="K75" s="120">
        <v>20000</v>
      </c>
      <c r="L75" s="120">
        <v>20000</v>
      </c>
      <c r="M75" s="120">
        <v>20000</v>
      </c>
      <c r="N75" s="120">
        <v>20000</v>
      </c>
      <c r="O75" s="120">
        <v>20000</v>
      </c>
      <c r="P75" s="96">
        <f>SUM(D75:O75)</f>
        <v>240000</v>
      </c>
    </row>
    <row r="76" spans="2:16" s="1" customFormat="1" ht="21" customHeight="1" x14ac:dyDescent="0.15">
      <c r="B76" s="523"/>
      <c r="C76" s="85" t="s">
        <v>110</v>
      </c>
      <c r="D76" s="120">
        <v>60000</v>
      </c>
      <c r="E76" s="120">
        <v>60000</v>
      </c>
      <c r="F76" s="120">
        <v>60000</v>
      </c>
      <c r="G76" s="120">
        <v>60000</v>
      </c>
      <c r="H76" s="120">
        <v>60000</v>
      </c>
      <c r="I76" s="120">
        <v>60000</v>
      </c>
      <c r="J76" s="120">
        <v>60000</v>
      </c>
      <c r="K76" s="120">
        <v>60000</v>
      </c>
      <c r="L76" s="120">
        <v>60000</v>
      </c>
      <c r="M76" s="120">
        <v>60000</v>
      </c>
      <c r="N76" s="120">
        <v>60000</v>
      </c>
      <c r="O76" s="120">
        <v>60000</v>
      </c>
      <c r="P76" s="96">
        <f>SUM(D76:O76)</f>
        <v>720000</v>
      </c>
    </row>
    <row r="77" spans="2:16" s="1" customFormat="1" ht="21" customHeight="1" x14ac:dyDescent="0.15">
      <c r="B77" s="523"/>
      <c r="C77" s="85" t="s">
        <v>108</v>
      </c>
      <c r="D77" s="130">
        <f>ROUNDDOWN(O58*$B$28/100/12,-2)+ROUNDDOWN(O60*$B$30/100/12,-2)</f>
        <v>5200</v>
      </c>
      <c r="E77" s="130">
        <f>ROUNDDOWN(D89*$B$28/100/12,-2)+ROUNDDOWN(D91*$B$30/100/12,-2)</f>
        <v>5100</v>
      </c>
      <c r="F77" s="130">
        <f t="shared" ref="F77:O77" si="39">ROUNDDOWN(E89*$B$28/100/12,-2)+ROUNDDOWN(E91*$B$30/100/12,-2)</f>
        <v>4900</v>
      </c>
      <c r="G77" s="130">
        <f t="shared" si="39"/>
        <v>4800</v>
      </c>
      <c r="H77" s="130">
        <f t="shared" si="39"/>
        <v>4700</v>
      </c>
      <c r="I77" s="130">
        <f t="shared" si="39"/>
        <v>4600</v>
      </c>
      <c r="J77" s="130">
        <f t="shared" si="39"/>
        <v>4500</v>
      </c>
      <c r="K77" s="130">
        <f t="shared" si="39"/>
        <v>4400</v>
      </c>
      <c r="L77" s="130">
        <f t="shared" si="39"/>
        <v>4300</v>
      </c>
      <c r="M77" s="130">
        <f t="shared" si="39"/>
        <v>4100</v>
      </c>
      <c r="N77" s="130">
        <f t="shared" si="39"/>
        <v>4000</v>
      </c>
      <c r="O77" s="130">
        <f t="shared" si="39"/>
        <v>3900</v>
      </c>
      <c r="P77" s="96">
        <f>SUM(D77:O77)</f>
        <v>54500</v>
      </c>
    </row>
    <row r="78" spans="2:16" s="1" customFormat="1" ht="21" customHeight="1" x14ac:dyDescent="0.15">
      <c r="B78" s="523"/>
      <c r="C78" s="134"/>
      <c r="D78" s="122"/>
      <c r="E78" s="122"/>
      <c r="F78" s="122"/>
      <c r="G78" s="122"/>
      <c r="H78" s="122"/>
      <c r="I78" s="123"/>
      <c r="J78" s="123"/>
      <c r="K78" s="123"/>
      <c r="L78" s="123"/>
      <c r="M78" s="123"/>
      <c r="N78" s="123"/>
      <c r="O78" s="123"/>
      <c r="P78" s="117"/>
    </row>
    <row r="79" spans="2:16" s="1" customFormat="1" ht="21" customHeight="1" x14ac:dyDescent="0.15">
      <c r="B79" s="523"/>
      <c r="C79" s="135"/>
      <c r="D79" s="124"/>
      <c r="E79" s="124"/>
      <c r="F79" s="124"/>
      <c r="G79" s="124"/>
      <c r="H79" s="124"/>
      <c r="I79" s="125"/>
      <c r="J79" s="125"/>
      <c r="K79" s="125"/>
      <c r="L79" s="125"/>
      <c r="M79" s="125"/>
      <c r="N79" s="125"/>
      <c r="O79" s="125"/>
      <c r="P79" s="97"/>
    </row>
    <row r="80" spans="2:16" s="1" customFormat="1" ht="18" customHeight="1" x14ac:dyDescent="0.15">
      <c r="B80" s="523"/>
      <c r="C80" s="102" t="s">
        <v>107</v>
      </c>
      <c r="D80" s="103">
        <f t="shared" ref="D80:O80" si="40">SUM(D73:D79)</f>
        <v>335200</v>
      </c>
      <c r="E80" s="103">
        <f t="shared" si="40"/>
        <v>335100</v>
      </c>
      <c r="F80" s="103">
        <f t="shared" si="40"/>
        <v>334900</v>
      </c>
      <c r="G80" s="103">
        <f t="shared" si="40"/>
        <v>334800</v>
      </c>
      <c r="H80" s="103">
        <f t="shared" si="40"/>
        <v>334700</v>
      </c>
      <c r="I80" s="103">
        <f t="shared" si="40"/>
        <v>334600</v>
      </c>
      <c r="J80" s="103">
        <f t="shared" si="40"/>
        <v>334500</v>
      </c>
      <c r="K80" s="103">
        <f t="shared" si="40"/>
        <v>334400</v>
      </c>
      <c r="L80" s="103">
        <f t="shared" si="40"/>
        <v>334300</v>
      </c>
      <c r="M80" s="103">
        <f t="shared" si="40"/>
        <v>334100</v>
      </c>
      <c r="N80" s="103">
        <f t="shared" si="40"/>
        <v>334000</v>
      </c>
      <c r="O80" s="103">
        <f t="shared" si="40"/>
        <v>333900</v>
      </c>
      <c r="P80" s="104">
        <f>SUM(D80:O80)</f>
        <v>4014500</v>
      </c>
    </row>
    <row r="81" spans="2:16" s="1" customFormat="1" ht="14.25" customHeight="1" x14ac:dyDescent="0.15">
      <c r="B81" s="524"/>
      <c r="C81" s="116" t="s">
        <v>157</v>
      </c>
      <c r="D81" s="139">
        <f t="shared" ref="D81:O81" si="41">SUM(D73:D79)/D66</f>
        <v>0.41899999999999998</v>
      </c>
      <c r="E81" s="139">
        <f t="shared" si="41"/>
        <v>0.418875</v>
      </c>
      <c r="F81" s="139">
        <f t="shared" si="41"/>
        <v>0.41862500000000002</v>
      </c>
      <c r="G81" s="139">
        <f t="shared" si="41"/>
        <v>0.41849999999999998</v>
      </c>
      <c r="H81" s="139">
        <f t="shared" si="41"/>
        <v>0.418375</v>
      </c>
      <c r="I81" s="140">
        <f t="shared" si="41"/>
        <v>0.41825000000000001</v>
      </c>
      <c r="J81" s="140">
        <f t="shared" si="41"/>
        <v>0.41812500000000002</v>
      </c>
      <c r="K81" s="140">
        <f t="shared" si="41"/>
        <v>0.41799999999999998</v>
      </c>
      <c r="L81" s="140">
        <f t="shared" si="41"/>
        <v>0.417875</v>
      </c>
      <c r="M81" s="140">
        <f t="shared" si="41"/>
        <v>0.41762500000000002</v>
      </c>
      <c r="N81" s="140">
        <f t="shared" si="41"/>
        <v>0.41749999999999998</v>
      </c>
      <c r="O81" s="140">
        <f t="shared" si="41"/>
        <v>0.417375</v>
      </c>
      <c r="P81" s="99"/>
    </row>
    <row r="82" spans="2:16" s="1" customFormat="1" ht="21" customHeight="1" x14ac:dyDescent="0.15">
      <c r="B82" s="525" t="s">
        <v>158</v>
      </c>
      <c r="C82" s="526"/>
      <c r="D82" s="92">
        <f t="shared" ref="D82:O82" si="42">+D66-D71-D80</f>
        <v>214800</v>
      </c>
      <c r="E82" s="92">
        <f t="shared" si="42"/>
        <v>214900</v>
      </c>
      <c r="F82" s="92">
        <f t="shared" si="42"/>
        <v>215100</v>
      </c>
      <c r="G82" s="92">
        <f t="shared" si="42"/>
        <v>215200</v>
      </c>
      <c r="H82" s="92">
        <f t="shared" si="42"/>
        <v>215300</v>
      </c>
      <c r="I82" s="92">
        <f t="shared" si="42"/>
        <v>215400</v>
      </c>
      <c r="J82" s="92">
        <f t="shared" si="42"/>
        <v>215500</v>
      </c>
      <c r="K82" s="92">
        <f t="shared" si="42"/>
        <v>215600</v>
      </c>
      <c r="L82" s="92">
        <f t="shared" si="42"/>
        <v>215700</v>
      </c>
      <c r="M82" s="92">
        <f t="shared" si="42"/>
        <v>215900</v>
      </c>
      <c r="N82" s="92">
        <f t="shared" si="42"/>
        <v>216000</v>
      </c>
      <c r="O82" s="92">
        <f t="shared" si="42"/>
        <v>216100</v>
      </c>
      <c r="P82" s="100">
        <f>SUM(D82:O82)</f>
        <v>2585500</v>
      </c>
    </row>
    <row r="83" spans="2:16" s="1" customFormat="1" ht="21" customHeight="1" x14ac:dyDescent="0.15">
      <c r="B83" s="531" t="s">
        <v>96</v>
      </c>
      <c r="C83" s="531"/>
      <c r="D83" s="126">
        <v>150000</v>
      </c>
      <c r="E83" s="126">
        <v>150000</v>
      </c>
      <c r="F83" s="126">
        <v>150000</v>
      </c>
      <c r="G83" s="126">
        <v>150000</v>
      </c>
      <c r="H83" s="126">
        <v>150000</v>
      </c>
      <c r="I83" s="126">
        <v>150000</v>
      </c>
      <c r="J83" s="126">
        <v>150000</v>
      </c>
      <c r="K83" s="126">
        <v>150000</v>
      </c>
      <c r="L83" s="126">
        <v>150000</v>
      </c>
      <c r="M83" s="126">
        <v>150000</v>
      </c>
      <c r="N83" s="126">
        <v>150000</v>
      </c>
      <c r="O83" s="126">
        <v>150000</v>
      </c>
      <c r="P83" s="100">
        <f>SUM(D83:O83)</f>
        <v>1800000</v>
      </c>
    </row>
    <row r="84" spans="2:16" s="1" customFormat="1" ht="21" customHeight="1" x14ac:dyDescent="0.15">
      <c r="B84" s="540" t="s">
        <v>135</v>
      </c>
      <c r="C84" s="541"/>
      <c r="D84" s="120">
        <v>17000</v>
      </c>
      <c r="E84" s="120">
        <v>17000</v>
      </c>
      <c r="F84" s="120">
        <v>17000</v>
      </c>
      <c r="G84" s="120">
        <v>17000</v>
      </c>
      <c r="H84" s="120">
        <v>17000</v>
      </c>
      <c r="I84" s="120">
        <v>17000</v>
      </c>
      <c r="J84" s="120">
        <v>17000</v>
      </c>
      <c r="K84" s="120">
        <v>17000</v>
      </c>
      <c r="L84" s="120">
        <v>17000</v>
      </c>
      <c r="M84" s="120">
        <v>17000</v>
      </c>
      <c r="N84" s="120">
        <v>17000</v>
      </c>
      <c r="O84" s="120">
        <v>17000</v>
      </c>
      <c r="P84" s="96">
        <f>SUM(D84:O84)</f>
        <v>204000</v>
      </c>
    </row>
    <row r="85" spans="2:16" s="1" customFormat="1" ht="21" customHeight="1" x14ac:dyDescent="0.15">
      <c r="B85" s="542" t="s">
        <v>136</v>
      </c>
      <c r="C85" s="543"/>
      <c r="D85" s="120">
        <v>50000</v>
      </c>
      <c r="E85" s="120">
        <v>50000</v>
      </c>
      <c r="F85" s="120">
        <v>50000</v>
      </c>
      <c r="G85" s="120">
        <v>50000</v>
      </c>
      <c r="H85" s="120">
        <v>50000</v>
      </c>
      <c r="I85" s="120">
        <v>50000</v>
      </c>
      <c r="J85" s="120">
        <v>50000</v>
      </c>
      <c r="K85" s="120">
        <v>50000</v>
      </c>
      <c r="L85" s="120">
        <v>50000</v>
      </c>
      <c r="M85" s="120">
        <v>50000</v>
      </c>
      <c r="N85" s="120">
        <v>50000</v>
      </c>
      <c r="O85" s="120">
        <v>50000</v>
      </c>
      <c r="P85" s="96">
        <f>SUM(D85:O85)</f>
        <v>600000</v>
      </c>
    </row>
    <row r="86" spans="2:16" s="1" customFormat="1" ht="21" customHeight="1" x14ac:dyDescent="0.15">
      <c r="B86" s="531" t="s">
        <v>101</v>
      </c>
      <c r="C86" s="531"/>
      <c r="D86" s="87">
        <f t="shared" ref="D86:O86" si="43">D65+D82-D83-D84-D85</f>
        <v>1022300</v>
      </c>
      <c r="E86" s="87">
        <f t="shared" si="43"/>
        <v>1020200</v>
      </c>
      <c r="F86" s="87">
        <f t="shared" si="43"/>
        <v>1018300</v>
      </c>
      <c r="G86" s="87">
        <f t="shared" si="43"/>
        <v>1016500</v>
      </c>
      <c r="H86" s="87">
        <f t="shared" si="43"/>
        <v>1014800</v>
      </c>
      <c r="I86" s="87">
        <f t="shared" si="43"/>
        <v>1013200</v>
      </c>
      <c r="J86" s="87">
        <f t="shared" si="43"/>
        <v>1011700</v>
      </c>
      <c r="K86" s="87">
        <f t="shared" si="43"/>
        <v>1010300</v>
      </c>
      <c r="L86" s="87">
        <f t="shared" si="43"/>
        <v>1009000</v>
      </c>
      <c r="M86" s="87">
        <f t="shared" si="43"/>
        <v>1007900</v>
      </c>
      <c r="N86" s="87">
        <f t="shared" si="43"/>
        <v>1006900</v>
      </c>
      <c r="O86" s="87">
        <f t="shared" si="43"/>
        <v>1006000</v>
      </c>
      <c r="P86" s="100"/>
    </row>
    <row r="87" spans="2:16" s="1" customFormat="1" ht="21" customHeight="1" x14ac:dyDescent="0.15">
      <c r="B87" s="531" t="s">
        <v>103</v>
      </c>
      <c r="C87" s="531"/>
      <c r="D87" s="126"/>
      <c r="E87" s="126"/>
      <c r="F87" s="126"/>
      <c r="G87" s="126"/>
      <c r="H87" s="126"/>
      <c r="I87" s="127"/>
      <c r="J87" s="127"/>
      <c r="K87" s="127"/>
      <c r="L87" s="127"/>
      <c r="M87" s="127"/>
      <c r="N87" s="127"/>
      <c r="O87" s="127"/>
      <c r="P87" s="141">
        <f>SUM(D87:O87)</f>
        <v>0</v>
      </c>
    </row>
    <row r="88" spans="2:16" s="1" customFormat="1" ht="21" customHeight="1" thickBot="1" x14ac:dyDescent="0.2">
      <c r="B88" s="515" t="s">
        <v>104</v>
      </c>
      <c r="C88" s="516"/>
      <c r="D88" s="109">
        <f t="shared" ref="D88:H88" si="44">D86+D87</f>
        <v>1022300</v>
      </c>
      <c r="E88" s="109">
        <f t="shared" si="44"/>
        <v>1020200</v>
      </c>
      <c r="F88" s="109">
        <f t="shared" si="44"/>
        <v>1018300</v>
      </c>
      <c r="G88" s="109">
        <f t="shared" si="44"/>
        <v>1016500</v>
      </c>
      <c r="H88" s="109">
        <f t="shared" si="44"/>
        <v>1014800</v>
      </c>
      <c r="I88" s="110">
        <f>I86+I87</f>
        <v>1013200</v>
      </c>
      <c r="J88" s="110">
        <f t="shared" ref="J88" si="45">J86+J87</f>
        <v>1011700</v>
      </c>
      <c r="K88" s="110">
        <f t="shared" ref="K88" si="46">K86+K87</f>
        <v>1010300</v>
      </c>
      <c r="L88" s="110">
        <f t="shared" ref="L88" si="47">L86+L87</f>
        <v>1009000</v>
      </c>
      <c r="M88" s="110">
        <f t="shared" ref="M88" si="48">M86+M87</f>
        <v>1007900</v>
      </c>
      <c r="N88" s="110">
        <f t="shared" ref="N88" si="49">N86+N87</f>
        <v>1006900</v>
      </c>
      <c r="O88" s="110">
        <f t="shared" ref="O88" si="50">O86+O87</f>
        <v>1006000</v>
      </c>
      <c r="P88" s="111"/>
    </row>
    <row r="89" spans="2:16" s="1" customFormat="1" ht="23.25" customHeight="1" thickTop="1" x14ac:dyDescent="0.15">
      <c r="B89" s="532" t="s">
        <v>137</v>
      </c>
      <c r="C89" s="533"/>
      <c r="D89" s="112">
        <f>+O58+D87-D84</f>
        <v>729000</v>
      </c>
      <c r="E89" s="112">
        <f t="shared" ref="E89:O89" si="51">+D89+E87-E84</f>
        <v>712000</v>
      </c>
      <c r="F89" s="112">
        <f t="shared" si="51"/>
        <v>695000</v>
      </c>
      <c r="G89" s="112">
        <f t="shared" si="51"/>
        <v>678000</v>
      </c>
      <c r="H89" s="112">
        <f t="shared" si="51"/>
        <v>661000</v>
      </c>
      <c r="I89" s="112">
        <f t="shared" si="51"/>
        <v>644000</v>
      </c>
      <c r="J89" s="112">
        <f t="shared" si="51"/>
        <v>627000</v>
      </c>
      <c r="K89" s="112">
        <f t="shared" si="51"/>
        <v>610000</v>
      </c>
      <c r="L89" s="112">
        <f t="shared" si="51"/>
        <v>593000</v>
      </c>
      <c r="M89" s="112">
        <f t="shared" si="51"/>
        <v>576000</v>
      </c>
      <c r="N89" s="112">
        <f t="shared" si="51"/>
        <v>559000</v>
      </c>
      <c r="O89" s="112">
        <f t="shared" si="51"/>
        <v>542000</v>
      </c>
      <c r="P89" s="113"/>
    </row>
    <row r="90" spans="2:16" s="1" customFormat="1" ht="14.25" customHeight="1" x14ac:dyDescent="0.15">
      <c r="B90" s="538">
        <f>+B28</f>
        <v>2</v>
      </c>
      <c r="C90" s="539"/>
      <c r="D90" s="107"/>
      <c r="E90" s="107"/>
      <c r="F90" s="107"/>
      <c r="G90" s="107"/>
      <c r="H90" s="107"/>
      <c r="I90" s="107"/>
      <c r="J90" s="107"/>
      <c r="K90" s="107"/>
      <c r="L90" s="107"/>
      <c r="M90" s="107"/>
      <c r="N90" s="107"/>
      <c r="O90" s="107"/>
      <c r="P90" s="108"/>
    </row>
    <row r="91" spans="2:16" s="1" customFormat="1" ht="23.25" customHeight="1" x14ac:dyDescent="0.15">
      <c r="B91" s="536" t="s">
        <v>138</v>
      </c>
      <c r="C91" s="537"/>
      <c r="D91" s="103">
        <f>+O60-D85</f>
        <v>2350000</v>
      </c>
      <c r="E91" s="103">
        <f t="shared" ref="E91:O91" si="52">+D91-E85</f>
        <v>2300000</v>
      </c>
      <c r="F91" s="103">
        <f t="shared" si="52"/>
        <v>2250000</v>
      </c>
      <c r="G91" s="103">
        <f t="shared" si="52"/>
        <v>2200000</v>
      </c>
      <c r="H91" s="103">
        <f t="shared" si="52"/>
        <v>2150000</v>
      </c>
      <c r="I91" s="103">
        <f t="shared" si="52"/>
        <v>2100000</v>
      </c>
      <c r="J91" s="103">
        <f t="shared" si="52"/>
        <v>2050000</v>
      </c>
      <c r="K91" s="103">
        <f t="shared" si="52"/>
        <v>2000000</v>
      </c>
      <c r="L91" s="103">
        <f t="shared" si="52"/>
        <v>1950000</v>
      </c>
      <c r="M91" s="103">
        <f t="shared" si="52"/>
        <v>1900000</v>
      </c>
      <c r="N91" s="103">
        <f t="shared" si="52"/>
        <v>1850000</v>
      </c>
      <c r="O91" s="103">
        <f t="shared" si="52"/>
        <v>1800000</v>
      </c>
      <c r="P91" s="114"/>
    </row>
    <row r="92" spans="2:16" s="1" customFormat="1" ht="14.25" customHeight="1" x14ac:dyDescent="0.15">
      <c r="B92" s="538">
        <f>+B30</f>
        <v>2</v>
      </c>
      <c r="C92" s="539"/>
      <c r="D92" s="107"/>
      <c r="E92" s="107"/>
      <c r="F92" s="107"/>
      <c r="G92" s="107"/>
      <c r="H92" s="107"/>
      <c r="I92" s="107"/>
      <c r="J92" s="107"/>
      <c r="K92" s="107"/>
      <c r="L92" s="107"/>
      <c r="M92" s="107"/>
      <c r="N92" s="107"/>
      <c r="O92" s="107"/>
      <c r="P92" s="108"/>
    </row>
    <row r="93" spans="2:16" s="1" customFormat="1" ht="21" customHeight="1" x14ac:dyDescent="0.15">
      <c r="B93" s="89"/>
      <c r="C93" s="88"/>
      <c r="D93" s="88"/>
      <c r="E93" s="88"/>
      <c r="J93" s="77"/>
      <c r="K93" s="77" t="s">
        <v>159</v>
      </c>
      <c r="L93" s="105">
        <f>+P82-P83-P84-P85</f>
        <v>-18500</v>
      </c>
      <c r="M93" s="88"/>
      <c r="N93" s="88"/>
      <c r="O93" s="77" t="s">
        <v>160</v>
      </c>
      <c r="P93" s="105">
        <f>+P82-P83</f>
        <v>785500</v>
      </c>
    </row>
  </sheetData>
  <mergeCells count="48">
    <mergeCell ref="B88:C88"/>
    <mergeCell ref="B89:C89"/>
    <mergeCell ref="B90:C90"/>
    <mergeCell ref="B91:C91"/>
    <mergeCell ref="B92:C92"/>
    <mergeCell ref="B83:C83"/>
    <mergeCell ref="B84:C84"/>
    <mergeCell ref="B85:C85"/>
    <mergeCell ref="B86:C86"/>
    <mergeCell ref="B87:C87"/>
    <mergeCell ref="B65:C65"/>
    <mergeCell ref="B67:B72"/>
    <mergeCell ref="B73:B81"/>
    <mergeCell ref="B66:C66"/>
    <mergeCell ref="B82:C82"/>
    <mergeCell ref="B61:C61"/>
    <mergeCell ref="B53:C53"/>
    <mergeCell ref="B54:C54"/>
    <mergeCell ref="A32:C32"/>
    <mergeCell ref="A63:C63"/>
    <mergeCell ref="B55:C55"/>
    <mergeCell ref="B56:C56"/>
    <mergeCell ref="B57:C57"/>
    <mergeCell ref="B52:C52"/>
    <mergeCell ref="B58:C58"/>
    <mergeCell ref="B60:C60"/>
    <mergeCell ref="B59:C59"/>
    <mergeCell ref="B51:C51"/>
    <mergeCell ref="B42:B50"/>
    <mergeCell ref="B27:C27"/>
    <mergeCell ref="B22:C22"/>
    <mergeCell ref="B23:C23"/>
    <mergeCell ref="B34:C34"/>
    <mergeCell ref="B36:B41"/>
    <mergeCell ref="B35:C35"/>
    <mergeCell ref="B24:C24"/>
    <mergeCell ref="B29:C29"/>
    <mergeCell ref="B28:C28"/>
    <mergeCell ref="B30:C30"/>
    <mergeCell ref="A1:C1"/>
    <mergeCell ref="B25:C25"/>
    <mergeCell ref="B26:C26"/>
    <mergeCell ref="B5:B10"/>
    <mergeCell ref="B11:B19"/>
    <mergeCell ref="B3:C3"/>
    <mergeCell ref="B21:C21"/>
    <mergeCell ref="B4:C4"/>
    <mergeCell ref="B20:C20"/>
  </mergeCells>
  <phoneticPr fontId="1"/>
  <pageMargins left="0.59" right="0.37" top="0.3" bottom="0.75" header="0.3" footer="0.3"/>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創業計画</vt:lpstr>
      <vt:lpstr>資金繰り表</vt:lpstr>
      <vt:lpstr>資金繰り表見本</vt:lpstr>
      <vt:lpstr>資金繰り表!Print_Area</vt:lpstr>
      <vt:lpstr>資金繰り表見本!Print_Area</vt:lpstr>
    </vt:vector>
  </TitlesOfParts>
  <Company>国民生活事業本部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日本政策金融公庫 国民生活事業本部</dc:creator>
  <cp:lastModifiedBy>shinkin</cp:lastModifiedBy>
  <cp:lastPrinted>2020-05-20T23:25:18Z</cp:lastPrinted>
  <dcterms:created xsi:type="dcterms:W3CDTF">2013-05-02T01:48:03Z</dcterms:created>
  <dcterms:modified xsi:type="dcterms:W3CDTF">2020-05-20T23:25:20Z</dcterms:modified>
</cp:coreProperties>
</file>